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8_{508E1671-AFC0-4540-8ACA-0CA162209E5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GR III" sheetId="1" r:id="rId1"/>
    <sheet name="GR II" sheetId="6" r:id="rId2"/>
    <sheet name="GR IV" sheetId="2" r:id="rId3"/>
    <sheet name="GR I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44" i="1" l="1"/>
  <c r="J8" i="1"/>
  <c r="I8" i="1"/>
  <c r="G8" i="1"/>
  <c r="G9" i="1"/>
  <c r="I9" i="1" s="1"/>
  <c r="J9" i="1" s="1"/>
  <c r="G20" i="1"/>
  <c r="I20" i="1" s="1"/>
  <c r="J20" i="1" s="1"/>
  <c r="G21" i="1"/>
  <c r="I21" i="1" s="1"/>
  <c r="J21" i="1" s="1"/>
  <c r="G7" i="1"/>
  <c r="G10" i="1"/>
  <c r="I10" i="1" s="1"/>
  <c r="J10" i="1" s="1"/>
  <c r="G11" i="1"/>
  <c r="I11" i="1" s="1"/>
  <c r="G12" i="1"/>
  <c r="I12" i="1" s="1"/>
  <c r="G13" i="1"/>
  <c r="I13" i="1" s="1"/>
  <c r="G14" i="1"/>
  <c r="I14" i="1" s="1"/>
  <c r="G15" i="1"/>
  <c r="I15" i="1" s="1"/>
  <c r="G16" i="1"/>
  <c r="I16" i="1" s="1"/>
  <c r="G17" i="1"/>
  <c r="I17" i="1" s="1"/>
  <c r="G18" i="1"/>
  <c r="I18" i="1" s="1"/>
  <c r="G19" i="1"/>
  <c r="G22" i="1"/>
  <c r="I22" i="1" s="1"/>
  <c r="G23" i="1"/>
  <c r="I23" i="1" s="1"/>
  <c r="G24" i="1"/>
  <c r="I24" i="1" s="1"/>
  <c r="G25" i="1"/>
  <c r="I25" i="1" s="1"/>
  <c r="G26" i="1"/>
  <c r="I26" i="1" s="1"/>
  <c r="G27" i="1"/>
  <c r="I27" i="1" s="1"/>
  <c r="G28" i="1"/>
  <c r="I28" i="1" s="1"/>
  <c r="G29" i="1"/>
  <c r="I29" i="1" s="1"/>
  <c r="G30" i="1"/>
  <c r="I30" i="1" s="1"/>
  <c r="G31" i="1"/>
  <c r="I31" i="1" s="1"/>
  <c r="G32" i="1"/>
  <c r="I32" i="1" s="1"/>
  <c r="G33" i="1"/>
  <c r="I33" i="1" s="1"/>
  <c r="G34" i="1"/>
  <c r="I34" i="1" s="1"/>
  <c r="G35" i="1"/>
  <c r="I35" i="1" s="1"/>
  <c r="G36" i="1"/>
  <c r="I36" i="1" s="1"/>
  <c r="G37" i="1"/>
  <c r="I37" i="1" s="1"/>
  <c r="G38" i="1"/>
  <c r="I38" i="1" s="1"/>
  <c r="G39" i="1"/>
  <c r="I39" i="1" s="1"/>
  <c r="G40" i="1"/>
  <c r="I40" i="1" s="1"/>
  <c r="G41" i="1"/>
  <c r="I41" i="1" s="1"/>
  <c r="G42" i="1"/>
  <c r="I42" i="1" s="1"/>
  <c r="G43" i="1"/>
  <c r="I43" i="1" s="1"/>
  <c r="I14" i="6"/>
  <c r="I15" i="6"/>
  <c r="I16" i="6"/>
  <c r="I17" i="6"/>
  <c r="I18" i="6"/>
  <c r="I19" i="6"/>
  <c r="I20" i="6"/>
  <c r="I30" i="6"/>
  <c r="G8" i="6"/>
  <c r="I8" i="6" s="1"/>
  <c r="G9" i="6"/>
  <c r="I9" i="6" s="1"/>
  <c r="G10" i="6"/>
  <c r="I10" i="6" s="1"/>
  <c r="G11" i="6"/>
  <c r="I11" i="6" s="1"/>
  <c r="G12" i="6"/>
  <c r="I12" i="6" s="1"/>
  <c r="G13" i="6"/>
  <c r="I13" i="6" s="1"/>
  <c r="G14" i="6"/>
  <c r="G15" i="6"/>
  <c r="G16" i="6"/>
  <c r="G17" i="6"/>
  <c r="G18" i="6"/>
  <c r="G19" i="6"/>
  <c r="G20" i="6"/>
  <c r="G21" i="6"/>
  <c r="I21" i="6" s="1"/>
  <c r="G22" i="6"/>
  <c r="I22" i="6" s="1"/>
  <c r="G23" i="6"/>
  <c r="I23" i="6" s="1"/>
  <c r="G24" i="6"/>
  <c r="I24" i="6" s="1"/>
  <c r="G25" i="6"/>
  <c r="I25" i="6" s="1"/>
  <c r="G26" i="6"/>
  <c r="I26" i="6" s="1"/>
  <c r="G27" i="6"/>
  <c r="I27" i="6" s="1"/>
  <c r="G28" i="6"/>
  <c r="I28" i="6" s="1"/>
  <c r="G29" i="6"/>
  <c r="I29" i="6" s="1"/>
  <c r="G30" i="6"/>
  <c r="G7" i="5"/>
  <c r="I7" i="5" s="1"/>
  <c r="G8" i="5"/>
  <c r="I8" i="5" s="1"/>
  <c r="G9" i="5"/>
  <c r="I9" i="5" s="1"/>
  <c r="G10" i="5"/>
  <c r="I10" i="5" s="1"/>
  <c r="G11" i="5"/>
  <c r="I11" i="5" s="1"/>
  <c r="G12" i="5"/>
  <c r="I12" i="5" s="1"/>
  <c r="G13" i="5"/>
  <c r="I13" i="5" s="1"/>
  <c r="G14" i="5"/>
  <c r="I14" i="5" s="1"/>
  <c r="G15" i="5"/>
  <c r="I15" i="5" s="1"/>
  <c r="G16" i="5"/>
  <c r="I16" i="5" s="1"/>
  <c r="G17" i="5"/>
  <c r="I17" i="5" s="1"/>
  <c r="G18" i="5"/>
  <c r="I18" i="5" s="1"/>
  <c r="G19" i="5"/>
  <c r="I19" i="5" s="1"/>
  <c r="G20" i="5"/>
  <c r="I20" i="5" s="1"/>
  <c r="G21" i="5"/>
  <c r="I21" i="5" s="1"/>
  <c r="G22" i="5"/>
  <c r="I22" i="5" s="1"/>
  <c r="G23" i="5"/>
  <c r="I23" i="5" s="1"/>
  <c r="G24" i="5"/>
  <c r="I24" i="5" s="1"/>
  <c r="G25" i="5"/>
  <c r="I25" i="5" s="1"/>
  <c r="G26" i="5"/>
  <c r="I26" i="5" s="1"/>
  <c r="G27" i="5"/>
  <c r="I27" i="5" s="1"/>
  <c r="G28" i="5"/>
  <c r="I28" i="5" s="1"/>
  <c r="G29" i="5"/>
  <c r="I29" i="5" s="1"/>
  <c r="G30" i="5"/>
  <c r="I30" i="5" s="1"/>
  <c r="G31" i="5"/>
  <c r="I31" i="5" s="1"/>
  <c r="H31" i="6" l="1"/>
  <c r="H44" i="1"/>
  <c r="G7" i="2" l="1"/>
  <c r="H7" i="2" s="1"/>
  <c r="I7" i="2" s="1"/>
  <c r="G8" i="2"/>
  <c r="H8" i="2" s="1"/>
  <c r="I8" i="2" s="1"/>
  <c r="G9" i="2"/>
  <c r="H9" i="2" s="1"/>
  <c r="I9" i="2" s="1"/>
  <c r="G10" i="2"/>
  <c r="H10" i="2" s="1"/>
  <c r="I10" i="2" s="1"/>
  <c r="G11" i="2"/>
  <c r="H11" i="2" s="1"/>
  <c r="I11" i="2" s="1"/>
  <c r="G12" i="2"/>
  <c r="H12" i="2" s="1"/>
  <c r="I12" i="2" s="1"/>
  <c r="G13" i="2"/>
  <c r="H13" i="2" s="1"/>
  <c r="I13" i="2" s="1"/>
  <c r="G14" i="2"/>
  <c r="H14" i="2" s="1"/>
  <c r="I14" i="2" s="1"/>
  <c r="G15" i="2"/>
  <c r="H15" i="2" s="1"/>
  <c r="I15" i="2" s="1"/>
  <c r="G16" i="2"/>
  <c r="H16" i="2" s="1"/>
  <c r="I16" i="2" s="1"/>
  <c r="G17" i="2"/>
  <c r="H17" i="2" s="1"/>
  <c r="I17" i="2" s="1"/>
  <c r="G18" i="2"/>
  <c r="H18" i="2" s="1"/>
  <c r="I18" i="2" s="1"/>
  <c r="G19" i="2"/>
  <c r="H19" i="2" s="1"/>
  <c r="I19" i="2" s="1"/>
  <c r="G20" i="2"/>
  <c r="H20" i="2" s="1"/>
  <c r="I20" i="2" s="1"/>
  <c r="G21" i="2"/>
  <c r="H21" i="2" s="1"/>
  <c r="I21" i="2" s="1"/>
  <c r="G22" i="2"/>
  <c r="H22" i="2" s="1"/>
  <c r="I22" i="2" s="1"/>
  <c r="G23" i="2"/>
  <c r="H23" i="2" s="1"/>
  <c r="I23" i="2" s="1"/>
  <c r="G24" i="2"/>
  <c r="H24" i="2" s="1"/>
  <c r="I24" i="2" s="1"/>
  <c r="G25" i="2"/>
  <c r="H25" i="2" s="1"/>
  <c r="I25" i="2" s="1"/>
  <c r="G26" i="2"/>
  <c r="H26" i="2" s="1"/>
  <c r="I26" i="2" s="1"/>
  <c r="G27" i="2"/>
  <c r="H27" i="2" s="1"/>
  <c r="I27" i="2" s="1"/>
  <c r="G28" i="2"/>
  <c r="H28" i="2" s="1"/>
  <c r="I28" i="2" s="1"/>
  <c r="G29" i="2"/>
  <c r="H29" i="2" s="1"/>
  <c r="I29" i="2" s="1"/>
  <c r="G30" i="2"/>
  <c r="H30" i="2" s="1"/>
  <c r="I30" i="2" s="1"/>
  <c r="G31" i="2"/>
  <c r="H31" i="2" s="1"/>
  <c r="I31" i="2" s="1"/>
  <c r="G32" i="2"/>
  <c r="H32" i="2" s="1"/>
  <c r="I32" i="2" s="1"/>
  <c r="G33" i="2"/>
  <c r="H33" i="2" s="1"/>
  <c r="I33" i="2" s="1"/>
  <c r="G34" i="2"/>
  <c r="H34" i="2" s="1"/>
  <c r="I34" i="2" s="1"/>
  <c r="G35" i="2"/>
  <c r="H35" i="2" s="1"/>
  <c r="I35" i="2" s="1"/>
  <c r="G36" i="2"/>
  <c r="H36" i="2" s="1"/>
  <c r="I36" i="2" s="1"/>
  <c r="G37" i="2"/>
  <c r="H37" i="2" s="1"/>
  <c r="I37" i="2" s="1"/>
  <c r="G38" i="2"/>
  <c r="H38" i="2" s="1"/>
  <c r="I38" i="2" s="1"/>
  <c r="G39" i="2"/>
  <c r="H39" i="2" s="1"/>
  <c r="I39" i="2" s="1"/>
  <c r="G40" i="2"/>
  <c r="H40" i="2" s="1"/>
  <c r="I40" i="2" s="1"/>
  <c r="G41" i="2"/>
  <c r="H41" i="2" s="1"/>
  <c r="I41" i="2" s="1"/>
  <c r="J7" i="5"/>
  <c r="J8" i="5"/>
  <c r="H32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9" i="5" l="1"/>
  <c r="J43" i="1"/>
  <c r="J41" i="1"/>
  <c r="J39" i="1"/>
  <c r="J37" i="1"/>
  <c r="J35" i="1"/>
  <c r="J33" i="1"/>
  <c r="J31" i="1"/>
  <c r="J29" i="1"/>
  <c r="J27" i="1"/>
  <c r="J25" i="1"/>
  <c r="J23" i="1"/>
  <c r="J18" i="1"/>
  <c r="J16" i="1"/>
  <c r="J14" i="1"/>
  <c r="J11" i="1"/>
  <c r="J12" i="1"/>
  <c r="J42" i="1"/>
  <c r="J40" i="1"/>
  <c r="J38" i="1"/>
  <c r="J36" i="1"/>
  <c r="J34" i="1"/>
  <c r="J32" i="1"/>
  <c r="J30" i="1"/>
  <c r="J28" i="1"/>
  <c r="J26" i="1"/>
  <c r="J24" i="1"/>
  <c r="J22" i="1"/>
  <c r="J17" i="1"/>
  <c r="J15" i="1"/>
  <c r="J13" i="1"/>
  <c r="G7" i="6"/>
  <c r="I7" i="6" l="1"/>
  <c r="J7" i="6" s="1"/>
  <c r="F44" i="1"/>
  <c r="F42" i="2"/>
  <c r="F31" i="6" l="1"/>
  <c r="E31" i="6"/>
  <c r="F32" i="5"/>
  <c r="E32" i="5"/>
  <c r="G6" i="5" l="1"/>
  <c r="I6" i="5" s="1"/>
  <c r="D44" i="1" l="1"/>
  <c r="J6" i="5" l="1"/>
  <c r="E44" i="1" l="1"/>
  <c r="I32" i="5" l="1"/>
  <c r="G32" i="5"/>
  <c r="J32" i="5" l="1"/>
  <c r="E42" i="2" l="1"/>
  <c r="G6" i="2" l="1"/>
  <c r="G42" i="2" s="1"/>
  <c r="G6" i="1"/>
  <c r="I6" i="1" s="1"/>
  <c r="G31" i="6"/>
  <c r="G44" i="1" l="1"/>
  <c r="I31" i="6"/>
  <c r="J6" i="1" l="1"/>
  <c r="J44" i="1" s="1"/>
  <c r="C42" i="2"/>
  <c r="J31" i="6" l="1"/>
  <c r="D42" i="2" l="1"/>
  <c r="D32" i="5"/>
  <c r="C32" i="5"/>
  <c r="D31" i="6" l="1"/>
  <c r="C31" i="6"/>
  <c r="H6" i="2" l="1"/>
  <c r="H42" i="2" s="1"/>
  <c r="I6" i="2" l="1"/>
  <c r="I42" i="2" s="1"/>
  <c r="C44" i="1"/>
</calcChain>
</file>

<file path=xl/sharedStrings.xml><?xml version="1.0" encoding="utf-8"?>
<sst xmlns="http://schemas.openxmlformats.org/spreadsheetml/2006/main" count="225" uniqueCount="157">
  <si>
    <t>Obecny</t>
  </si>
  <si>
    <t>Nieobecny</t>
  </si>
  <si>
    <t>Przypis</t>
  </si>
  <si>
    <t>Przypis 2</t>
  </si>
  <si>
    <t>Odpis</t>
  </si>
  <si>
    <t>Razem</t>
  </si>
  <si>
    <t>Nr dziecka</t>
  </si>
  <si>
    <t>Lp.</t>
  </si>
  <si>
    <t>pobyt</t>
  </si>
  <si>
    <t>żywienie</t>
  </si>
  <si>
    <t>LISTA PŁATNOŚCI GRUPA I</t>
  </si>
  <si>
    <t>LISTA PŁATNOŚCI GRUPA IV</t>
  </si>
  <si>
    <t>LISTA PŁATNOŚCI GRUPA III</t>
  </si>
  <si>
    <t>LISTA PŁATNOŚCI GRUPA II</t>
  </si>
  <si>
    <t>Nieob.</t>
  </si>
  <si>
    <t>Wpłata</t>
  </si>
  <si>
    <t>Sporządził:</t>
  </si>
  <si>
    <t>Zatwierdził:</t>
  </si>
  <si>
    <t>Przypis2</t>
  </si>
  <si>
    <t>Obecne</t>
  </si>
  <si>
    <t>Smoniowski Szymon</t>
  </si>
  <si>
    <t xml:space="preserve">Przypis </t>
  </si>
  <si>
    <t xml:space="preserve">Jahołkowska Antonina </t>
  </si>
  <si>
    <t xml:space="preserve">Kokociński Szymon </t>
  </si>
  <si>
    <t xml:space="preserve">Wojtanowski Witold </t>
  </si>
  <si>
    <t>Nazwisko i imię dziecka</t>
  </si>
  <si>
    <t>Iskra Stanisław</t>
  </si>
  <si>
    <t xml:space="preserve">Kostrzewska Wiktoria </t>
  </si>
  <si>
    <t>Lucyszyn Nikodem</t>
  </si>
  <si>
    <t xml:space="preserve">Piszczak Marcelina </t>
  </si>
  <si>
    <t xml:space="preserve">Zalewska Julia </t>
  </si>
  <si>
    <t xml:space="preserve">Zienkiewicz Iga </t>
  </si>
  <si>
    <t xml:space="preserve">Herus Anetta </t>
  </si>
  <si>
    <t xml:space="preserve">Sadowska Laura </t>
  </si>
  <si>
    <t>Matuszewska Zofia</t>
  </si>
  <si>
    <t>Sosin Lia</t>
  </si>
  <si>
    <t>Dudkiewicz Julia</t>
  </si>
  <si>
    <t>Fraszczyk Gabriel</t>
  </si>
  <si>
    <t xml:space="preserve">Gacek Olivia </t>
  </si>
  <si>
    <t>Garstka Zofia</t>
  </si>
  <si>
    <t>Grîu  Emma</t>
  </si>
  <si>
    <t>Kaczmarczyk Lilianna</t>
  </si>
  <si>
    <t>Pawlak Kazimierz</t>
  </si>
  <si>
    <t>Sasin Jagoda</t>
  </si>
  <si>
    <t>Aharkova Alisa</t>
  </si>
  <si>
    <t>Aharkova Kira</t>
  </si>
  <si>
    <t>Bernolak Emilia</t>
  </si>
  <si>
    <t>Bernolak Wiktor</t>
  </si>
  <si>
    <t>Bernolak Wiktoria</t>
  </si>
  <si>
    <t>Białek Ignacy</t>
  </si>
  <si>
    <t>Błażewicz Marcelina</t>
  </si>
  <si>
    <t>Dzięcielewska Milena</t>
  </si>
  <si>
    <t>Gorbatiuk Jonatan</t>
  </si>
  <si>
    <t>Hinca Tymon</t>
  </si>
  <si>
    <t>Karbowy Mieszko</t>
  </si>
  <si>
    <t>Landowski Tadeusz</t>
  </si>
  <si>
    <t>Lutostański Szymon</t>
  </si>
  <si>
    <t>Ławniczak Maciej</t>
  </si>
  <si>
    <t>Madej Franciszek</t>
  </si>
  <si>
    <t>Marciniak Nela</t>
  </si>
  <si>
    <t xml:space="preserve">Pienio Zofia </t>
  </si>
  <si>
    <t>Pyka Michalina</t>
  </si>
  <si>
    <t>Rasztorf Aurelia</t>
  </si>
  <si>
    <t>Skrzynkowski Szymon</t>
  </si>
  <si>
    <t>Suchecka Gabriela</t>
  </si>
  <si>
    <t>Supruniuk Mia</t>
  </si>
  <si>
    <t>Varshavska Kateryna</t>
  </si>
  <si>
    <t>Wróblewski Michał</t>
  </si>
  <si>
    <t>Zientarski Gustaw</t>
  </si>
  <si>
    <t xml:space="preserve">Agatowski Miłosz </t>
  </si>
  <si>
    <t xml:space="preserve">Andres Daria </t>
  </si>
  <si>
    <t xml:space="preserve">Arabadzhy Ewelina </t>
  </si>
  <si>
    <t xml:space="preserve">Błażewicz Aurelia </t>
  </si>
  <si>
    <t xml:space="preserve">Borończyk Laura </t>
  </si>
  <si>
    <t xml:space="preserve">Czak Bruno </t>
  </si>
  <si>
    <t xml:space="preserve">Czerwiński Borys </t>
  </si>
  <si>
    <t>Fol - Łusiarczyk Liwia</t>
  </si>
  <si>
    <r>
      <t>Grîu Nela</t>
    </r>
    <r>
      <rPr>
        <b/>
        <sz val="12"/>
        <color theme="1"/>
        <rFont val="Arial"/>
        <family val="2"/>
        <charset val="238"/>
      </rPr>
      <t xml:space="preserve"> </t>
    </r>
  </si>
  <si>
    <t xml:space="preserve">Handrysiak Florian </t>
  </si>
  <si>
    <t xml:space="preserve">Hincyngier Piotr </t>
  </si>
  <si>
    <t xml:space="preserve">Kadziewicz Barbara </t>
  </si>
  <si>
    <t xml:space="preserve">Kikut Zuzanna </t>
  </si>
  <si>
    <t xml:space="preserve">Kożuchowska Iga </t>
  </si>
  <si>
    <t xml:space="preserve">Kubacki Będa Nikodem </t>
  </si>
  <si>
    <t xml:space="preserve">Kupiec Nikodem </t>
  </si>
  <si>
    <t xml:space="preserve">Pospychała Helena </t>
  </si>
  <si>
    <t xml:space="preserve">Smirnova Nicole </t>
  </si>
  <si>
    <t xml:space="preserve">Socha Oskar </t>
  </si>
  <si>
    <r>
      <t>Sorokhmaniuk Elizaveta</t>
    </r>
    <r>
      <rPr>
        <b/>
        <sz val="12"/>
        <color theme="1"/>
        <rFont val="Arial"/>
        <family val="2"/>
        <charset val="238"/>
      </rPr>
      <t xml:space="preserve"> </t>
    </r>
  </si>
  <si>
    <t xml:space="preserve">Staszak Wiktoria </t>
  </si>
  <si>
    <t xml:space="preserve">Wawrzyniak Wiktor </t>
  </si>
  <si>
    <t xml:space="preserve">Wiktorski Jan </t>
  </si>
  <si>
    <t xml:space="preserve">Zamłynna Aurelia </t>
  </si>
  <si>
    <t xml:space="preserve">Sałaboń Marianna </t>
  </si>
  <si>
    <t xml:space="preserve">Falkowski Mieszko </t>
  </si>
  <si>
    <t xml:space="preserve">Foriasz Leon </t>
  </si>
  <si>
    <t xml:space="preserve">Gabryniewska Maja </t>
  </si>
  <si>
    <t xml:space="preserve">Karapetova Anastazja </t>
  </si>
  <si>
    <t xml:space="preserve">Kosztyła Zuzanna </t>
  </si>
  <si>
    <t xml:space="preserve">Kożuchowski Maurycy </t>
  </si>
  <si>
    <t xml:space="preserve">Kubiaczyk Kornelia </t>
  </si>
  <si>
    <t xml:space="preserve">Rajchel Wanda </t>
  </si>
  <si>
    <t xml:space="preserve">Kushta Mark </t>
  </si>
  <si>
    <t xml:space="preserve">Łokociejewski Ignacy </t>
  </si>
  <si>
    <t xml:space="preserve">Piotrowska Weronika </t>
  </si>
  <si>
    <t>Pograniczna Laura</t>
  </si>
  <si>
    <t xml:space="preserve">Polański Antoni </t>
  </si>
  <si>
    <t xml:space="preserve">Rusak Emilia </t>
  </si>
  <si>
    <t xml:space="preserve">Shemet Bohdan </t>
  </si>
  <si>
    <t xml:space="preserve">Shemet Danylo </t>
  </si>
  <si>
    <t>Skubiej Aleksandra</t>
  </si>
  <si>
    <t xml:space="preserve">Szymański Andrzej </t>
  </si>
  <si>
    <t xml:space="preserve">Yurchuk Ivan </t>
  </si>
  <si>
    <t xml:space="preserve">Ziółkowski Igor </t>
  </si>
  <si>
    <t xml:space="preserve">Ayukaev Oliver </t>
  </si>
  <si>
    <t>Bruszko Aurelia</t>
  </si>
  <si>
    <t xml:space="preserve">Bujnicki Bruno </t>
  </si>
  <si>
    <t xml:space="preserve">Ciołek Oskar </t>
  </si>
  <si>
    <t xml:space="preserve">Dębicka Emilia </t>
  </si>
  <si>
    <t xml:space="preserve">Drgas Rozalia </t>
  </si>
  <si>
    <t>Dundulis Nela</t>
  </si>
  <si>
    <t xml:space="preserve">Grande Emilia </t>
  </si>
  <si>
    <t xml:space="preserve">Horenchuk Liana  </t>
  </si>
  <si>
    <t xml:space="preserve">Kaczmarczyk Aleksander </t>
  </si>
  <si>
    <t xml:space="preserve">Konieczny Leon </t>
  </si>
  <si>
    <t xml:space="preserve">Kubacka Blanka </t>
  </si>
  <si>
    <r>
      <t>Perużyńska Aniela</t>
    </r>
    <r>
      <rPr>
        <b/>
        <sz val="12"/>
        <color theme="1"/>
        <rFont val="Arial"/>
        <family val="2"/>
        <charset val="238"/>
      </rPr>
      <t xml:space="preserve"> </t>
    </r>
  </si>
  <si>
    <t xml:space="preserve">Ratajska Lilianna </t>
  </si>
  <si>
    <t xml:space="preserve">Ratajski Oliwier </t>
  </si>
  <si>
    <t xml:space="preserve">Sushko Milana </t>
  </si>
  <si>
    <t>Szadkowski Tymon</t>
  </si>
  <si>
    <t xml:space="preserve">Szelkowski Filip </t>
  </si>
  <si>
    <t xml:space="preserve">Ucińska Nadia </t>
  </si>
  <si>
    <t xml:space="preserve">Capała Lena </t>
  </si>
  <si>
    <t>Jodłowski Grzegorz</t>
  </si>
  <si>
    <t>Kwiatkowski Marcel</t>
  </si>
  <si>
    <t xml:space="preserve">Purzycki Leon </t>
  </si>
  <si>
    <t xml:space="preserve">Trojan Alfred </t>
  </si>
  <si>
    <r>
      <t>Vasylevskyi Oleksandr</t>
    </r>
    <r>
      <rPr>
        <b/>
        <sz val="12"/>
        <color theme="1"/>
        <rFont val="Arial"/>
        <family val="2"/>
        <charset val="238"/>
      </rPr>
      <t xml:space="preserve"> </t>
    </r>
  </si>
  <si>
    <t>Uwagi</t>
  </si>
  <si>
    <t xml:space="preserve">Ławniczak Ziemowit </t>
  </si>
  <si>
    <t xml:space="preserve">Pawlak Julia </t>
  </si>
  <si>
    <t>Zwrot odpisu</t>
  </si>
  <si>
    <t xml:space="preserve">Janik Vincent </t>
  </si>
  <si>
    <t>02/2026</t>
  </si>
  <si>
    <t>Lista płatności marzec 2026 Grupa IV</t>
  </si>
  <si>
    <t>MARZEC  2026</t>
  </si>
  <si>
    <t>03/2026</t>
  </si>
  <si>
    <t>MARZEC 2026</t>
  </si>
  <si>
    <t>Lista płatności marzec 2026 Grupa III</t>
  </si>
  <si>
    <r>
      <t xml:space="preserve">Clune Charlie </t>
    </r>
    <r>
      <rPr>
        <b/>
        <sz val="12"/>
        <color theme="1"/>
        <rFont val="Arial"/>
        <family val="2"/>
        <charset val="238"/>
      </rPr>
      <t>przyj. 01.03.2026</t>
    </r>
  </si>
  <si>
    <r>
      <t>Goławska Aria</t>
    </r>
    <r>
      <rPr>
        <b/>
        <sz val="12"/>
        <color theme="1"/>
        <rFont val="Arial"/>
        <family val="2"/>
        <charset val="238"/>
      </rPr>
      <t xml:space="preserve">  wypis 28.02.2026</t>
    </r>
  </si>
  <si>
    <t>Lista płatności martzec 2026 Grupa II</t>
  </si>
  <si>
    <t>Lista płatności marzec 2026 Grupa I</t>
  </si>
  <si>
    <t>03/*2026</t>
  </si>
  <si>
    <r>
      <t xml:space="preserve">Bandura Józef </t>
    </r>
    <r>
      <rPr>
        <b/>
        <sz val="12"/>
        <color theme="1"/>
        <rFont val="Arial"/>
        <family val="2"/>
        <charset val="238"/>
      </rPr>
      <t>wypis 28.02.2026</t>
    </r>
  </si>
  <si>
    <r>
      <t xml:space="preserve">Kuś Iga </t>
    </r>
    <r>
      <rPr>
        <b/>
        <sz val="12"/>
        <color theme="1"/>
        <rFont val="Arial"/>
        <family val="2"/>
        <charset val="238"/>
      </rPr>
      <t>przyj. 01.03.2026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</si>
</sst>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2"/>
      <color theme="1"/>
      <name val="Arial"/>
    </font>
    <font>
      <b/>
      <sz val="10"/>
      <color theme="1"/>
      <name val="Arial"/>
      <family val="2"/>
      <charset val="238"/>
    </font>
    <font>
      <b/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49" fontId="2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2" fontId="4" fillId="0" borderId="0" xfId="0" applyNumberFormat="1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7" fillId="0" borderId="0" xfId="0" applyFont="1"/>
    <xf numFmtId="0" fontId="8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2" fontId="6" fillId="0" borderId="0" xfId="0" applyNumberFormat="1" applyFont="1" applyAlignment="1">
      <alignment horizontal="center"/>
    </xf>
    <xf numFmtId="2" fontId="0" fillId="0" borderId="0" xfId="0" applyNumberFormat="1"/>
    <xf numFmtId="49" fontId="4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left" vertical="center"/>
    </xf>
  </cellXfs>
  <cellStyles count="1">
    <cellStyle name="Normalny" xfId="0" builtinId="0"/>
  </cellStyles>
  <dxfs count="52"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L44" totalsRowShown="0" headerRowDxfId="51" dataDxfId="50">
  <autoFilter ref="A3:L44" xr:uid="{00000000-0009-0000-0100-000001000000}"/>
  <tableColumns count="12">
    <tableColumn id="1" xr3:uid="{00000000-0010-0000-0000-000001000000}" name="Lp." dataDxfId="49"/>
    <tableColumn id="2" xr3:uid="{00000000-0010-0000-0000-000002000000}" name="Nazwisko i imię dziecka" dataDxfId="48"/>
    <tableColumn id="3" xr3:uid="{00000000-0010-0000-0000-000003000000}" name="Obecny" dataDxfId="47"/>
    <tableColumn id="4" xr3:uid="{00000000-0010-0000-0000-000004000000}" name="Nieobecny" dataDxfId="46"/>
    <tableColumn id="16" xr3:uid="{00000000-0010-0000-0000-000010000000}" name="Przypis" dataDxfId="45"/>
    <tableColumn id="6" xr3:uid="{00000000-0010-0000-0000-000006000000}" name="Przypis 2" dataDxfId="44"/>
    <tableColumn id="7" xr3:uid="{00000000-0010-0000-0000-000007000000}" name="Odpis" dataDxfId="43"/>
    <tableColumn id="11" xr3:uid="{00000000-0010-0000-0000-00000B000000}" name="Zwrot odpisu" dataDxfId="42"/>
    <tableColumn id="8" xr3:uid="{00000000-0010-0000-0000-000008000000}" name="Wpłata" dataDxfId="41"/>
    <tableColumn id="9" xr3:uid="{00000000-0010-0000-0000-000009000000}" name="Razem" dataDxfId="40">
      <calculatedColumnFormula>Tabela1[[#This Row],[Wpłata]]+#REF!</calculatedColumnFormula>
    </tableColumn>
    <tableColumn id="10" xr3:uid="{00000000-0010-0000-0000-00000A000000}" name="Nr dziecka" dataDxfId="39"/>
    <tableColumn id="5" xr3:uid="{00000000-0010-0000-0000-000005000000}" name="Uwagi" dataDxfId="38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ela16" displayName="Tabela16" ref="A4:K31" totalsRowShown="0" headerRowDxfId="37" dataDxfId="36">
  <autoFilter ref="A4:K31" xr:uid="{00000000-0009-0000-0100-000005000000}"/>
  <tableColumns count="11">
    <tableColumn id="1" xr3:uid="{00000000-0010-0000-0100-000001000000}" name="Lp." dataDxfId="35"/>
    <tableColumn id="2" xr3:uid="{00000000-0010-0000-0100-000002000000}" name="Nazwisko i imię dziecka" dataDxfId="34"/>
    <tableColumn id="3" xr3:uid="{00000000-0010-0000-0100-000003000000}" name="Obecny" dataDxfId="33"/>
    <tableColumn id="4" xr3:uid="{00000000-0010-0000-0100-000004000000}" name="Nieobecny" dataDxfId="32"/>
    <tableColumn id="16" xr3:uid="{00000000-0010-0000-0100-000010000000}" name="Przypis2" dataDxfId="31"/>
    <tableColumn id="6" xr3:uid="{00000000-0010-0000-0100-000006000000}" name="Przypis 2" dataDxfId="30"/>
    <tableColumn id="7" xr3:uid="{00000000-0010-0000-0100-000007000000}" name="Odpis" dataDxfId="29"/>
    <tableColumn id="5" xr3:uid="{00000000-0010-0000-0100-000005000000}" name="Zwrot odpisu" dataDxfId="28"/>
    <tableColumn id="8" xr3:uid="{00000000-0010-0000-0100-000008000000}" name="Wpłata" dataDxfId="27"/>
    <tableColumn id="9" xr3:uid="{00000000-0010-0000-0100-000009000000}" name="Razem" dataDxfId="26">
      <calculatedColumnFormula>Tabela16[[#This Row],[Wpłata]]+#REF!</calculatedColumnFormula>
    </tableColumn>
    <tableColumn id="10" xr3:uid="{00000000-0010-0000-0100-00000A000000}" name="Nr dziecka" dataDxfId="25"/>
  </tableColumns>
  <tableStyleInfo name="TableStyleLight1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14" displayName="Tabela14" ref="A3:J42" totalsRowShown="0" headerRowDxfId="24" dataDxfId="23">
  <autoFilter ref="A3:J42" xr:uid="{00000000-0009-0000-0100-000003000000}"/>
  <tableColumns count="10">
    <tableColumn id="1" xr3:uid="{00000000-0010-0000-0200-000001000000}" name="Lp." dataDxfId="22"/>
    <tableColumn id="2" xr3:uid="{00000000-0010-0000-0200-000002000000}" name="Nazwisko i imię dziecka" dataDxfId="21"/>
    <tableColumn id="3" xr3:uid="{00000000-0010-0000-0200-000003000000}" name="Obecny" dataDxfId="20"/>
    <tableColumn id="4" xr3:uid="{00000000-0010-0000-0200-000004000000}" name="Nieobecny" dataDxfId="19"/>
    <tableColumn id="16" xr3:uid="{00000000-0010-0000-0200-000010000000}" name="Przypis" dataDxfId="18"/>
    <tableColumn id="6" xr3:uid="{00000000-0010-0000-0200-000006000000}" name="Przypis " dataDxfId="17"/>
    <tableColumn id="7" xr3:uid="{00000000-0010-0000-0200-000007000000}" name="Odpis" dataDxfId="16"/>
    <tableColumn id="8" xr3:uid="{00000000-0010-0000-0200-000008000000}" name="Wpłata" dataDxfId="15"/>
    <tableColumn id="9" xr3:uid="{00000000-0010-0000-0200-000009000000}" name="Razem" dataDxfId="14"/>
    <tableColumn id="10" xr3:uid="{00000000-0010-0000-0200-00000A000000}" name="Nr dziecka" dataDxfId="13"/>
  </tableColumns>
  <tableStyleInfo name="TableStyleLight1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A3:K32" totalsRowShown="0" headerRowDxfId="12" dataDxfId="11">
  <autoFilter ref="A3:K32" xr:uid="{00000000-0009-0000-0100-000002000000}"/>
  <tableColumns count="11">
    <tableColumn id="1" xr3:uid="{00000000-0010-0000-0300-000001000000}" name="Lp." dataDxfId="10"/>
    <tableColumn id="2" xr3:uid="{00000000-0010-0000-0300-000002000000}" name="Nazwisko i imię dziecka" dataDxfId="9"/>
    <tableColumn id="3" xr3:uid="{00000000-0010-0000-0300-000003000000}" name="Obecne" dataDxfId="8"/>
    <tableColumn id="4" xr3:uid="{00000000-0010-0000-0300-000004000000}" name="Nieob." dataDxfId="7"/>
    <tableColumn id="16" xr3:uid="{00000000-0010-0000-0300-000010000000}" name="Przypis" dataDxfId="6"/>
    <tableColumn id="6" xr3:uid="{00000000-0010-0000-0300-000006000000}" name="Przypis 2" dataDxfId="5"/>
    <tableColumn id="7" xr3:uid="{00000000-0010-0000-0300-000007000000}" name="Odpis" dataDxfId="4"/>
    <tableColumn id="5" xr3:uid="{00000000-0010-0000-0300-000005000000}" name="Zwrot odpisu" dataDxfId="3"/>
    <tableColumn id="8" xr3:uid="{00000000-0010-0000-0300-000008000000}" name="Wpłata" dataDxfId="2"/>
    <tableColumn id="9" xr3:uid="{00000000-0010-0000-0300-000009000000}" name="Razem" dataDxfId="1">
      <calculatedColumnFormula>Tabela13[[#This Row],[Wpłata]]+#REF!</calculatedColumnFormula>
    </tableColumn>
    <tableColumn id="10" xr3:uid="{00000000-0010-0000-0300-00000A000000}" name="Nr dziecka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50"/>
  <sheetViews>
    <sheetView topLeftCell="A18" workbookViewId="0">
      <selection activeCell="J44" sqref="J44"/>
    </sheetView>
  </sheetViews>
  <sheetFormatPr defaultRowHeight="15" x14ac:dyDescent="0.25"/>
  <cols>
    <col min="1" max="1" width="4.85546875" customWidth="1"/>
    <col min="2" max="2" width="35.42578125" customWidth="1"/>
    <col min="3" max="3" width="9" customWidth="1"/>
    <col min="4" max="4" width="9.7109375" customWidth="1"/>
    <col min="5" max="5" width="12" customWidth="1"/>
    <col min="6" max="6" width="15.140625" customWidth="1"/>
    <col min="7" max="7" width="12.140625" customWidth="1"/>
    <col min="8" max="8" width="15.42578125" customWidth="1"/>
    <col min="9" max="9" width="11.5703125" customWidth="1"/>
    <col min="10" max="10" width="13.42578125" customWidth="1"/>
    <col min="11" max="11" width="12.140625" customWidth="1"/>
    <col min="12" max="12" width="19.5703125" customWidth="1"/>
    <col min="13" max="13" width="19.42578125" customWidth="1"/>
    <col min="14" max="14" width="14.28515625" customWidth="1"/>
    <col min="16" max="16" width="13" customWidth="1"/>
  </cols>
  <sheetData>
    <row r="2" spans="1:12" ht="17.25" customHeight="1" x14ac:dyDescent="0.25">
      <c r="D2" s="15" t="s">
        <v>149</v>
      </c>
    </row>
    <row r="3" spans="1:12" ht="15.75" x14ac:dyDescent="0.25">
      <c r="A3" s="1" t="s">
        <v>7</v>
      </c>
      <c r="B3" s="1" t="s">
        <v>25</v>
      </c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142</v>
      </c>
      <c r="I3" s="1" t="s">
        <v>15</v>
      </c>
      <c r="J3" s="1" t="s">
        <v>5</v>
      </c>
      <c r="K3" s="1" t="s">
        <v>6</v>
      </c>
      <c r="L3" s="19" t="s">
        <v>139</v>
      </c>
    </row>
    <row r="4" spans="1:12" ht="15.75" x14ac:dyDescent="0.25">
      <c r="A4" s="6"/>
      <c r="B4" s="8" t="s">
        <v>148</v>
      </c>
      <c r="C4" s="6"/>
      <c r="D4" s="6"/>
      <c r="E4" s="11" t="s">
        <v>8</v>
      </c>
      <c r="F4" s="11" t="s">
        <v>9</v>
      </c>
      <c r="G4" s="11" t="s">
        <v>9</v>
      </c>
      <c r="H4" s="11" t="s">
        <v>9</v>
      </c>
      <c r="I4" s="11" t="s">
        <v>9</v>
      </c>
      <c r="J4" s="9"/>
      <c r="K4" s="6"/>
      <c r="L4" s="19"/>
    </row>
    <row r="5" spans="1:12" ht="15.75" x14ac:dyDescent="0.25">
      <c r="A5" s="6"/>
      <c r="B5" s="13" t="s">
        <v>12</v>
      </c>
      <c r="C5" s="6"/>
      <c r="D5" s="6"/>
      <c r="E5" s="22" t="s">
        <v>147</v>
      </c>
      <c r="F5" s="22" t="s">
        <v>147</v>
      </c>
      <c r="G5" s="22" t="s">
        <v>144</v>
      </c>
      <c r="H5" s="22"/>
      <c r="I5" s="22" t="s">
        <v>147</v>
      </c>
      <c r="J5" s="12"/>
      <c r="K5" s="11"/>
      <c r="L5" s="10"/>
    </row>
    <row r="6" spans="1:12" ht="15.75" x14ac:dyDescent="0.25">
      <c r="A6" s="4">
        <v>1</v>
      </c>
      <c r="B6" s="1" t="s">
        <v>114</v>
      </c>
      <c r="C6" s="4">
        <v>1</v>
      </c>
      <c r="D6" s="4">
        <v>19</v>
      </c>
      <c r="E6" s="3">
        <v>0</v>
      </c>
      <c r="F6" s="3">
        <v>220</v>
      </c>
      <c r="G6" s="3">
        <f>Tabela1[[#This Row],[Nieobecny]]*10</f>
        <v>190</v>
      </c>
      <c r="H6" s="3"/>
      <c r="I6" s="3">
        <f>Tabela1[[#This Row],[Przypis 2]]-Tabela1[[#This Row],[Odpis]]+Tabela1[[#This Row],[Zwrot odpisu]]</f>
        <v>30</v>
      </c>
      <c r="J6" s="2">
        <f>Tabela1[[#This Row],[Wpłata]]+Tabela1[[#This Row],[Przypis]]</f>
        <v>30</v>
      </c>
      <c r="K6" s="4">
        <v>301</v>
      </c>
      <c r="L6" s="10"/>
    </row>
    <row r="7" spans="1:12" ht="15.75" x14ac:dyDescent="0.25">
      <c r="A7" s="4"/>
      <c r="B7" s="1" t="s">
        <v>155</v>
      </c>
      <c r="C7" s="4">
        <v>0</v>
      </c>
      <c r="D7" s="4">
        <v>20</v>
      </c>
      <c r="E7" s="3"/>
      <c r="F7" s="3"/>
      <c r="G7" s="3">
        <f>Tabela1[[#This Row],[Nieobecny]]*10</f>
        <v>200</v>
      </c>
      <c r="H7" s="3"/>
      <c r="I7" s="3"/>
      <c r="J7" s="2"/>
      <c r="K7" s="10"/>
      <c r="L7" s="10"/>
    </row>
    <row r="8" spans="1:12" ht="15.75" x14ac:dyDescent="0.25">
      <c r="A8" s="4">
        <v>2</v>
      </c>
      <c r="B8" s="1" t="s">
        <v>156</v>
      </c>
      <c r="C8" s="4"/>
      <c r="D8" s="4"/>
      <c r="E8" s="3">
        <v>0</v>
      </c>
      <c r="F8" s="3">
        <v>220</v>
      </c>
      <c r="G8" s="3">
        <f>Tabela1[[#This Row],[Nieobecny]]*10</f>
        <v>0</v>
      </c>
      <c r="H8" s="3"/>
      <c r="I8" s="3">
        <f>Tabela1[[#This Row],[Przypis 2]]-Tabela1[[#This Row],[Odpis]]+Tabela1[[#This Row],[Zwrot odpisu]]</f>
        <v>220</v>
      </c>
      <c r="J8" s="2">
        <f>Tabela1[[#This Row],[Wpłata]]+Tabela1[[#This Row],[Przypis]]</f>
        <v>220</v>
      </c>
      <c r="K8" s="4">
        <v>302</v>
      </c>
      <c r="L8" s="4"/>
    </row>
    <row r="9" spans="1:12" ht="15.75" x14ac:dyDescent="0.25">
      <c r="A9" s="4">
        <v>3</v>
      </c>
      <c r="B9" s="1" t="s">
        <v>115</v>
      </c>
      <c r="C9" s="4">
        <v>0</v>
      </c>
      <c r="D9" s="4">
        <v>20</v>
      </c>
      <c r="E9" s="3">
        <v>0</v>
      </c>
      <c r="F9" s="3">
        <v>220</v>
      </c>
      <c r="G9" s="3">
        <f>Tabela1[[#This Row],[Nieobecny]]*10</f>
        <v>200</v>
      </c>
      <c r="H9" s="3"/>
      <c r="I9" s="3">
        <f>Tabela1[[#This Row],[Przypis 2]]-Tabela1[[#This Row],[Odpis]]+Tabela1[[#This Row],[Zwrot odpisu]]</f>
        <v>20</v>
      </c>
      <c r="J9" s="2">
        <f>Tabela1[[#This Row],[Wpłata]]+Tabela1[[#This Row],[Przypis]]</f>
        <v>20</v>
      </c>
      <c r="K9" s="4">
        <v>303</v>
      </c>
      <c r="L9" s="10"/>
    </row>
    <row r="10" spans="1:12" ht="15.75" x14ac:dyDescent="0.25">
      <c r="A10" s="4">
        <v>4</v>
      </c>
      <c r="B10" s="1" t="s">
        <v>116</v>
      </c>
      <c r="C10" s="4">
        <v>5</v>
      </c>
      <c r="D10" s="4">
        <v>15</v>
      </c>
      <c r="E10" s="3">
        <v>0</v>
      </c>
      <c r="F10" s="3">
        <v>220</v>
      </c>
      <c r="G10" s="3">
        <f>Tabela1[[#This Row],[Nieobecny]]*10</f>
        <v>150</v>
      </c>
      <c r="H10" s="3"/>
      <c r="I10" s="3">
        <f>Tabela1[[#This Row],[Przypis 2]]-Tabela1[[#This Row],[Odpis]]+Tabela1[[#This Row],[Zwrot odpisu]]</f>
        <v>70</v>
      </c>
      <c r="J10" s="2">
        <f>Tabela1[[#This Row],[Wpłata]]+Tabela1[[#This Row],[Przypis]]</f>
        <v>70</v>
      </c>
      <c r="K10" s="4">
        <v>304</v>
      </c>
      <c r="L10" s="10"/>
    </row>
    <row r="11" spans="1:12" ht="15.75" x14ac:dyDescent="0.25">
      <c r="A11" s="4">
        <v>5</v>
      </c>
      <c r="B11" s="1" t="s">
        <v>117</v>
      </c>
      <c r="C11" s="4">
        <v>1</v>
      </c>
      <c r="D11" s="4">
        <v>19</v>
      </c>
      <c r="E11" s="3">
        <v>0</v>
      </c>
      <c r="F11" s="3">
        <v>220</v>
      </c>
      <c r="G11" s="3">
        <f>Tabela1[[#This Row],[Nieobecny]]*10</f>
        <v>190</v>
      </c>
      <c r="H11" s="3"/>
      <c r="I11" s="3">
        <f>Tabela1[[#This Row],[Przypis 2]]-Tabela1[[#This Row],[Odpis]]+Tabela1[[#This Row],[Zwrot odpisu]]</f>
        <v>30</v>
      </c>
      <c r="J11" s="2">
        <f>Tabela1[[#This Row],[Wpłata]]+Tabela1[[#This Row],[Przypis]]</f>
        <v>30</v>
      </c>
      <c r="K11" s="10">
        <v>305</v>
      </c>
      <c r="L11" s="10"/>
    </row>
    <row r="12" spans="1:12" ht="15.75" x14ac:dyDescent="0.25">
      <c r="A12" s="4">
        <v>6</v>
      </c>
      <c r="B12" s="1" t="s">
        <v>118</v>
      </c>
      <c r="C12" s="4">
        <v>0</v>
      </c>
      <c r="D12" s="4">
        <v>20</v>
      </c>
      <c r="E12" s="3">
        <v>0</v>
      </c>
      <c r="F12" s="3">
        <v>220</v>
      </c>
      <c r="G12" s="3">
        <f>Tabela1[[#This Row],[Nieobecny]]*10</f>
        <v>200</v>
      </c>
      <c r="H12" s="3"/>
      <c r="I12" s="3">
        <f>Tabela1[[#This Row],[Przypis 2]]-Tabela1[[#This Row],[Odpis]]+Tabela1[[#This Row],[Zwrot odpisu]]</f>
        <v>20</v>
      </c>
      <c r="J12" s="2">
        <f>Tabela1[[#This Row],[Wpłata]]+Tabela1[[#This Row],[Przypis]]</f>
        <v>20</v>
      </c>
      <c r="K12" s="4">
        <v>306</v>
      </c>
      <c r="L12" s="10"/>
    </row>
    <row r="13" spans="1:12" ht="15.75" x14ac:dyDescent="0.25">
      <c r="A13" s="4">
        <v>7</v>
      </c>
      <c r="B13" s="1" t="s">
        <v>119</v>
      </c>
      <c r="C13" s="10">
        <v>11</v>
      </c>
      <c r="D13" s="10">
        <v>9</v>
      </c>
      <c r="E13" s="3">
        <v>0</v>
      </c>
      <c r="F13" s="3">
        <v>220</v>
      </c>
      <c r="G13" s="3">
        <f>Tabela1[[#This Row],[Nieobecny]]*10</f>
        <v>90</v>
      </c>
      <c r="H13" s="3"/>
      <c r="I13" s="3">
        <f>Tabela1[[#This Row],[Przypis 2]]-Tabela1[[#This Row],[Odpis]]+Tabela1[[#This Row],[Zwrot odpisu]]</f>
        <v>130</v>
      </c>
      <c r="J13" s="2">
        <f>Tabela1[[#This Row],[Wpłata]]+Tabela1[[#This Row],[Przypis]]</f>
        <v>130</v>
      </c>
      <c r="K13" s="4">
        <v>307</v>
      </c>
      <c r="L13" s="10"/>
    </row>
    <row r="14" spans="1:12" ht="15.75" x14ac:dyDescent="0.25">
      <c r="A14" s="4">
        <v>8</v>
      </c>
      <c r="B14" s="19" t="s">
        <v>36</v>
      </c>
      <c r="C14" s="4">
        <v>20</v>
      </c>
      <c r="D14" s="4">
        <v>0</v>
      </c>
      <c r="E14" s="3">
        <v>0</v>
      </c>
      <c r="F14" s="3">
        <v>220</v>
      </c>
      <c r="G14" s="3">
        <f>Tabela1[[#This Row],[Nieobecny]]*10</f>
        <v>0</v>
      </c>
      <c r="H14" s="3"/>
      <c r="I14" s="3">
        <f>Tabela1[[#This Row],[Przypis 2]]-Tabela1[[#This Row],[Odpis]]+Tabela1[[#This Row],[Zwrot odpisu]]</f>
        <v>220</v>
      </c>
      <c r="J14" s="2">
        <f>Tabela1[[#This Row],[Wpłata]]+Tabela1[[#This Row],[Przypis]]</f>
        <v>220</v>
      </c>
      <c r="K14" s="10">
        <v>308</v>
      </c>
      <c r="L14" s="10"/>
    </row>
    <row r="15" spans="1:12" ht="15.75" x14ac:dyDescent="0.25">
      <c r="A15" s="4">
        <v>9</v>
      </c>
      <c r="B15" s="1" t="s">
        <v>120</v>
      </c>
      <c r="C15" s="4">
        <v>11</v>
      </c>
      <c r="D15" s="4">
        <v>9</v>
      </c>
      <c r="E15" s="3">
        <v>0</v>
      </c>
      <c r="F15" s="3">
        <v>220</v>
      </c>
      <c r="G15" s="3">
        <f>Tabela1[[#This Row],[Nieobecny]]*10</f>
        <v>90</v>
      </c>
      <c r="H15" s="3"/>
      <c r="I15" s="3">
        <f>Tabela1[[#This Row],[Przypis 2]]-Tabela1[[#This Row],[Odpis]]+Tabela1[[#This Row],[Zwrot odpisu]]</f>
        <v>130</v>
      </c>
      <c r="J15" s="2">
        <f>Tabela1[[#This Row],[Wpłata]]+Tabela1[[#This Row],[Przypis]]</f>
        <v>130</v>
      </c>
      <c r="K15" s="4">
        <v>309</v>
      </c>
      <c r="L15" s="10"/>
    </row>
    <row r="16" spans="1:12" ht="15.75" x14ac:dyDescent="0.25">
      <c r="A16" s="4">
        <v>10</v>
      </c>
      <c r="B16" s="1" t="s">
        <v>37</v>
      </c>
      <c r="C16" s="4">
        <v>16</v>
      </c>
      <c r="D16" s="4">
        <v>4</v>
      </c>
      <c r="E16" s="3">
        <v>0</v>
      </c>
      <c r="F16" s="3">
        <v>220</v>
      </c>
      <c r="G16" s="3">
        <f>Tabela1[[#This Row],[Nieobecny]]*10</f>
        <v>40</v>
      </c>
      <c r="H16" s="3"/>
      <c r="I16" s="3">
        <f>Tabela1[[#This Row],[Przypis 2]]-Tabela1[[#This Row],[Odpis]]+Tabela1[[#This Row],[Zwrot odpisu]]</f>
        <v>180</v>
      </c>
      <c r="J16" s="2">
        <f>Tabela1[[#This Row],[Wpłata]]+Tabela1[[#This Row],[Przypis]]</f>
        <v>180</v>
      </c>
      <c r="K16" s="4">
        <v>310</v>
      </c>
      <c r="L16" s="10"/>
    </row>
    <row r="17" spans="1:12" ht="15.75" x14ac:dyDescent="0.25">
      <c r="A17" s="4">
        <v>11</v>
      </c>
      <c r="B17" s="19" t="s">
        <v>38</v>
      </c>
      <c r="C17" s="4">
        <v>15</v>
      </c>
      <c r="D17" s="4">
        <v>5</v>
      </c>
      <c r="E17" s="3">
        <v>0</v>
      </c>
      <c r="F17" s="3">
        <v>220</v>
      </c>
      <c r="G17" s="3">
        <f>Tabela1[[#This Row],[Nieobecny]]*10</f>
        <v>50</v>
      </c>
      <c r="H17" s="3"/>
      <c r="I17" s="3">
        <f>Tabela1[[#This Row],[Przypis 2]]-Tabela1[[#This Row],[Odpis]]+Tabela1[[#This Row],[Zwrot odpisu]]</f>
        <v>170</v>
      </c>
      <c r="J17" s="2">
        <f>Tabela1[[#This Row],[Wpłata]]+Tabela1[[#This Row],[Przypis]]</f>
        <v>170</v>
      </c>
      <c r="K17" s="10">
        <v>311</v>
      </c>
      <c r="L17" s="10"/>
    </row>
    <row r="18" spans="1:12" ht="15.75" x14ac:dyDescent="0.25">
      <c r="A18" s="4">
        <v>12</v>
      </c>
      <c r="B18" s="19" t="s">
        <v>39</v>
      </c>
      <c r="C18" s="4">
        <v>8</v>
      </c>
      <c r="D18" s="4">
        <v>12</v>
      </c>
      <c r="E18" s="3">
        <v>0</v>
      </c>
      <c r="F18" s="3">
        <v>220</v>
      </c>
      <c r="G18" s="3">
        <f>Tabela1[[#This Row],[Nieobecny]]*10</f>
        <v>120</v>
      </c>
      <c r="H18" s="3"/>
      <c r="I18" s="3">
        <f>Tabela1[[#This Row],[Przypis 2]]-Tabela1[[#This Row],[Odpis]]+Tabela1[[#This Row],[Zwrot odpisu]]</f>
        <v>100</v>
      </c>
      <c r="J18" s="2">
        <f>Tabela1[[#This Row],[Wpłata]]+Tabela1[[#This Row],[Przypis]]</f>
        <v>100</v>
      </c>
      <c r="K18" s="4">
        <v>312</v>
      </c>
      <c r="L18" s="10"/>
    </row>
    <row r="19" spans="1:12" ht="15.75" x14ac:dyDescent="0.25">
      <c r="A19" s="4"/>
      <c r="B19" s="1" t="s">
        <v>151</v>
      </c>
      <c r="C19" s="4">
        <v>2</v>
      </c>
      <c r="D19" s="4">
        <v>18</v>
      </c>
      <c r="E19" s="3"/>
      <c r="F19" s="3"/>
      <c r="G19" s="3">
        <f>Tabela1[[#This Row],[Nieobecny]]*10</f>
        <v>180</v>
      </c>
      <c r="H19" s="3"/>
      <c r="I19" s="3"/>
      <c r="J19" s="2"/>
      <c r="K19" s="4"/>
      <c r="L19" s="10"/>
    </row>
    <row r="20" spans="1:12" ht="15.75" x14ac:dyDescent="0.25">
      <c r="A20" s="10">
        <v>13</v>
      </c>
      <c r="B20" s="1" t="s">
        <v>150</v>
      </c>
      <c r="C20" s="10"/>
      <c r="D20" s="10"/>
      <c r="E20" s="3">
        <v>0</v>
      </c>
      <c r="F20" s="3">
        <v>220</v>
      </c>
      <c r="G20" s="3">
        <f>Tabela1[[#This Row],[Nieobecny]]*10</f>
        <v>0</v>
      </c>
      <c r="H20" s="20"/>
      <c r="I20" s="3">
        <f>Tabela1[[#This Row],[Przypis 2]]-Tabela1[[#This Row],[Odpis]]+Tabela1[[#This Row],[Zwrot odpisu]]</f>
        <v>220</v>
      </c>
      <c r="J20" s="2">
        <f>Tabela1[[#This Row],[Wpłata]]+Tabela1[[#This Row],[Przypis]]</f>
        <v>220</v>
      </c>
      <c r="K20" s="10">
        <v>313</v>
      </c>
      <c r="L20" s="10"/>
    </row>
    <row r="21" spans="1:12" ht="15.75" x14ac:dyDescent="0.25">
      <c r="A21" s="4">
        <v>14</v>
      </c>
      <c r="B21" s="1" t="s">
        <v>121</v>
      </c>
      <c r="C21" s="4">
        <v>20</v>
      </c>
      <c r="D21" s="4">
        <v>0</v>
      </c>
      <c r="E21" s="3">
        <v>0</v>
      </c>
      <c r="F21" s="3">
        <v>220</v>
      </c>
      <c r="G21" s="3">
        <f>Tabela1[[#This Row],[Nieobecny]]*10</f>
        <v>0</v>
      </c>
      <c r="H21" s="3"/>
      <c r="I21" s="3">
        <f>Tabela1[[#This Row],[Przypis 2]]-Tabela1[[#This Row],[Odpis]]+Tabela1[[#This Row],[Zwrot odpisu]]</f>
        <v>220</v>
      </c>
      <c r="J21" s="2">
        <f>Tabela1[[#This Row],[Wpłata]]+Tabela1[[#This Row],[Przypis]]</f>
        <v>220</v>
      </c>
      <c r="K21" s="10">
        <v>314</v>
      </c>
      <c r="L21" s="10"/>
    </row>
    <row r="22" spans="1:12" ht="15.75" x14ac:dyDescent="0.25">
      <c r="A22" s="4">
        <v>15</v>
      </c>
      <c r="B22" s="1" t="s">
        <v>40</v>
      </c>
      <c r="C22" s="4">
        <v>0</v>
      </c>
      <c r="D22" s="4">
        <v>20</v>
      </c>
      <c r="E22" s="3">
        <v>0</v>
      </c>
      <c r="F22" s="3">
        <v>220</v>
      </c>
      <c r="G22" s="3">
        <f>Tabela1[[#This Row],[Nieobecny]]*10</f>
        <v>200</v>
      </c>
      <c r="H22" s="3"/>
      <c r="I22" s="3">
        <f>Tabela1[[#This Row],[Przypis 2]]-Tabela1[[#This Row],[Odpis]]+Tabela1[[#This Row],[Zwrot odpisu]]</f>
        <v>20</v>
      </c>
      <c r="J22" s="2">
        <f>Tabela1[[#This Row],[Wpłata]]+Tabela1[[#This Row],[Przypis]]</f>
        <v>20</v>
      </c>
      <c r="K22" s="4">
        <v>315</v>
      </c>
      <c r="L22" s="10"/>
    </row>
    <row r="23" spans="1:12" ht="15.75" x14ac:dyDescent="0.25">
      <c r="A23" s="4">
        <v>16</v>
      </c>
      <c r="B23" s="19" t="s">
        <v>32</v>
      </c>
      <c r="C23" s="4">
        <v>16</v>
      </c>
      <c r="D23" s="4">
        <v>4</v>
      </c>
      <c r="E23" s="3">
        <v>0</v>
      </c>
      <c r="F23" s="3">
        <v>220</v>
      </c>
      <c r="G23" s="3">
        <f>Tabela1[[#This Row],[Nieobecny]]*10</f>
        <v>40</v>
      </c>
      <c r="H23" s="3"/>
      <c r="I23" s="3">
        <f>Tabela1[[#This Row],[Przypis 2]]-Tabela1[[#This Row],[Odpis]]+Tabela1[[#This Row],[Zwrot odpisu]]</f>
        <v>180</v>
      </c>
      <c r="J23" s="2">
        <f>Tabela1[[#This Row],[Wpłata]]+Tabela1[[#This Row],[Przypis]]</f>
        <v>180</v>
      </c>
      <c r="K23" s="4">
        <v>316</v>
      </c>
      <c r="L23" s="10"/>
    </row>
    <row r="24" spans="1:12" ht="15.75" x14ac:dyDescent="0.25">
      <c r="A24" s="4">
        <v>17</v>
      </c>
      <c r="B24" s="1" t="s">
        <v>122</v>
      </c>
      <c r="C24" s="4">
        <v>16</v>
      </c>
      <c r="D24" s="4">
        <v>4</v>
      </c>
      <c r="E24" s="3">
        <v>0</v>
      </c>
      <c r="F24" s="3">
        <v>220</v>
      </c>
      <c r="G24" s="3">
        <f>Tabela1[[#This Row],[Nieobecny]]*10</f>
        <v>40</v>
      </c>
      <c r="H24" s="3"/>
      <c r="I24" s="3">
        <f>Tabela1[[#This Row],[Przypis 2]]-Tabela1[[#This Row],[Odpis]]+Tabela1[[#This Row],[Zwrot odpisu]]</f>
        <v>180</v>
      </c>
      <c r="J24" s="2">
        <f>Tabela1[[#This Row],[Wpłata]]+Tabela1[[#This Row],[Przypis]]</f>
        <v>180</v>
      </c>
      <c r="K24" s="10">
        <v>317</v>
      </c>
      <c r="L24" s="10"/>
    </row>
    <row r="25" spans="1:12" ht="15.75" x14ac:dyDescent="0.25">
      <c r="A25" s="4">
        <v>18</v>
      </c>
      <c r="B25" s="1" t="s">
        <v>123</v>
      </c>
      <c r="C25" s="4">
        <v>10</v>
      </c>
      <c r="D25" s="4">
        <v>10</v>
      </c>
      <c r="E25" s="3">
        <v>0</v>
      </c>
      <c r="F25" s="3">
        <v>220</v>
      </c>
      <c r="G25" s="3">
        <f>Tabela1[[#This Row],[Nieobecny]]*10</f>
        <v>100</v>
      </c>
      <c r="H25" s="3"/>
      <c r="I25" s="3">
        <f>Tabela1[[#This Row],[Przypis 2]]-Tabela1[[#This Row],[Odpis]]+Tabela1[[#This Row],[Zwrot odpisu]]</f>
        <v>120</v>
      </c>
      <c r="J25" s="2">
        <f>Tabela1[[#This Row],[Wpłata]]+Tabela1[[#This Row],[Przypis]]</f>
        <v>120</v>
      </c>
      <c r="K25" s="4">
        <v>318</v>
      </c>
      <c r="L25" s="10"/>
    </row>
    <row r="26" spans="1:12" ht="15.75" x14ac:dyDescent="0.25">
      <c r="A26" s="4">
        <v>19</v>
      </c>
      <c r="B26" s="1" t="s">
        <v>41</v>
      </c>
      <c r="C26" s="4">
        <v>16</v>
      </c>
      <c r="D26" s="4">
        <v>4</v>
      </c>
      <c r="E26" s="3">
        <v>0</v>
      </c>
      <c r="F26" s="3">
        <v>220</v>
      </c>
      <c r="G26" s="3">
        <f>Tabela1[[#This Row],[Nieobecny]]*10</f>
        <v>40</v>
      </c>
      <c r="H26" s="3"/>
      <c r="I26" s="3">
        <f>Tabela1[[#This Row],[Przypis 2]]-Tabela1[[#This Row],[Odpis]]+Tabela1[[#This Row],[Zwrot odpisu]]</f>
        <v>180</v>
      </c>
      <c r="J26" s="2">
        <f>Tabela1[[#This Row],[Wpłata]]+Tabela1[[#This Row],[Przypis]]</f>
        <v>180</v>
      </c>
      <c r="K26" s="4">
        <v>319</v>
      </c>
      <c r="L26" s="10"/>
    </row>
    <row r="27" spans="1:12" ht="15.75" x14ac:dyDescent="0.25">
      <c r="A27" s="10">
        <v>20</v>
      </c>
      <c r="B27" s="1" t="s">
        <v>143</v>
      </c>
      <c r="C27" s="10">
        <v>8</v>
      </c>
      <c r="D27" s="10">
        <v>12</v>
      </c>
      <c r="E27" s="3">
        <v>0</v>
      </c>
      <c r="F27" s="3">
        <v>220</v>
      </c>
      <c r="G27" s="3">
        <f>Tabela1[[#This Row],[Nieobecny]]*10</f>
        <v>120</v>
      </c>
      <c r="H27" s="3"/>
      <c r="I27" s="3">
        <f>Tabela1[[#This Row],[Przypis 2]]-Tabela1[[#This Row],[Odpis]]+Tabela1[[#This Row],[Zwrot odpisu]]</f>
        <v>100</v>
      </c>
      <c r="J27" s="2">
        <f>Tabela1[[#This Row],[Wpłata]]+Tabela1[[#This Row],[Przypis]]</f>
        <v>100</v>
      </c>
      <c r="K27" s="10">
        <v>320</v>
      </c>
      <c r="L27" s="10"/>
    </row>
    <row r="28" spans="1:12" ht="15.75" x14ac:dyDescent="0.25">
      <c r="A28" s="4">
        <v>21</v>
      </c>
      <c r="B28" s="1" t="s">
        <v>124</v>
      </c>
      <c r="C28" s="4">
        <v>18</v>
      </c>
      <c r="D28" s="4">
        <v>2</v>
      </c>
      <c r="E28" s="3">
        <v>0</v>
      </c>
      <c r="F28" s="3">
        <v>220</v>
      </c>
      <c r="G28" s="3">
        <f>Tabela1[[#This Row],[Nieobecny]]*10</f>
        <v>20</v>
      </c>
      <c r="H28" s="3"/>
      <c r="I28" s="3">
        <f>Tabela1[[#This Row],[Przypis 2]]-Tabela1[[#This Row],[Odpis]]+Tabela1[[#This Row],[Zwrot odpisu]]</f>
        <v>200</v>
      </c>
      <c r="J28" s="2">
        <f>Tabela1[[#This Row],[Wpłata]]+Tabela1[[#This Row],[Przypis]]</f>
        <v>200</v>
      </c>
      <c r="K28" s="4">
        <v>321</v>
      </c>
      <c r="L28" s="10"/>
    </row>
    <row r="29" spans="1:12" ht="15.75" x14ac:dyDescent="0.25">
      <c r="A29" s="4">
        <v>22</v>
      </c>
      <c r="B29" s="1" t="s">
        <v>27</v>
      </c>
      <c r="C29" s="4">
        <v>14</v>
      </c>
      <c r="D29" s="4">
        <v>6</v>
      </c>
      <c r="E29" s="3">
        <v>0</v>
      </c>
      <c r="F29" s="3">
        <v>220</v>
      </c>
      <c r="G29" s="3">
        <f>Tabela1[[#This Row],[Nieobecny]]*10</f>
        <v>60</v>
      </c>
      <c r="H29" s="3"/>
      <c r="I29" s="3">
        <f>Tabela1[[#This Row],[Przypis 2]]-Tabela1[[#This Row],[Odpis]]+Tabela1[[#This Row],[Zwrot odpisu]]</f>
        <v>160</v>
      </c>
      <c r="J29" s="2">
        <f>Tabela1[[#This Row],[Wpłata]]+Tabela1[[#This Row],[Przypis]]</f>
        <v>160</v>
      </c>
      <c r="K29" s="4">
        <v>322</v>
      </c>
      <c r="L29" s="10"/>
    </row>
    <row r="30" spans="1:12" ht="15.75" x14ac:dyDescent="0.25">
      <c r="A30" s="4">
        <v>23</v>
      </c>
      <c r="B30" s="1" t="s">
        <v>125</v>
      </c>
      <c r="C30" s="4">
        <v>0</v>
      </c>
      <c r="D30" s="4">
        <v>20</v>
      </c>
      <c r="E30" s="3">
        <v>0</v>
      </c>
      <c r="F30" s="3">
        <v>220</v>
      </c>
      <c r="G30" s="3">
        <f>Tabela1[[#This Row],[Nieobecny]]*10</f>
        <v>200</v>
      </c>
      <c r="H30" s="3"/>
      <c r="I30" s="3">
        <f>Tabela1[[#This Row],[Przypis 2]]-Tabela1[[#This Row],[Odpis]]+Tabela1[[#This Row],[Zwrot odpisu]]</f>
        <v>20</v>
      </c>
      <c r="J30" s="2">
        <f>Tabela1[[#This Row],[Wpłata]]+Tabela1[[#This Row],[Przypis]]</f>
        <v>20</v>
      </c>
      <c r="K30" s="10">
        <v>323</v>
      </c>
      <c r="L30" s="10"/>
    </row>
    <row r="31" spans="1:12" ht="15.75" x14ac:dyDescent="0.25">
      <c r="A31" s="4">
        <v>24</v>
      </c>
      <c r="B31" s="1" t="s">
        <v>28</v>
      </c>
      <c r="C31" s="4">
        <v>7</v>
      </c>
      <c r="D31" s="4">
        <v>13</v>
      </c>
      <c r="E31" s="3">
        <v>0</v>
      </c>
      <c r="F31" s="3">
        <v>220</v>
      </c>
      <c r="G31" s="3">
        <f>Tabela1[[#This Row],[Nieobecny]]*10</f>
        <v>130</v>
      </c>
      <c r="H31" s="3"/>
      <c r="I31" s="3">
        <f>Tabela1[[#This Row],[Przypis 2]]-Tabela1[[#This Row],[Odpis]]+Tabela1[[#This Row],[Zwrot odpisu]]</f>
        <v>90</v>
      </c>
      <c r="J31" s="2">
        <f>Tabela1[[#This Row],[Wpłata]]+Tabela1[[#This Row],[Przypis]]</f>
        <v>90</v>
      </c>
      <c r="K31" s="4">
        <v>324</v>
      </c>
      <c r="L31" s="10"/>
    </row>
    <row r="32" spans="1:12" ht="15.75" x14ac:dyDescent="0.25">
      <c r="A32" s="4">
        <v>25</v>
      </c>
      <c r="B32" s="1" t="s">
        <v>42</v>
      </c>
      <c r="C32" s="4">
        <v>5</v>
      </c>
      <c r="D32" s="4">
        <v>15</v>
      </c>
      <c r="E32" s="3">
        <v>0</v>
      </c>
      <c r="F32" s="3">
        <v>220</v>
      </c>
      <c r="G32" s="3">
        <f>Tabela1[[#This Row],[Nieobecny]]*10</f>
        <v>150</v>
      </c>
      <c r="H32" s="3"/>
      <c r="I32" s="3">
        <f>Tabela1[[#This Row],[Przypis 2]]-Tabela1[[#This Row],[Odpis]]+Tabela1[[#This Row],[Zwrot odpisu]]</f>
        <v>70</v>
      </c>
      <c r="J32" s="2">
        <f>Tabela1[[#This Row],[Wpłata]]+Tabela1[[#This Row],[Przypis]]</f>
        <v>70</v>
      </c>
      <c r="K32" s="4">
        <v>325</v>
      </c>
      <c r="L32" s="10"/>
    </row>
    <row r="33" spans="1:12" ht="15.75" x14ac:dyDescent="0.25">
      <c r="A33" s="4">
        <v>26</v>
      </c>
      <c r="B33" s="1" t="s">
        <v>126</v>
      </c>
      <c r="C33" s="4">
        <v>20</v>
      </c>
      <c r="D33" s="4">
        <v>0</v>
      </c>
      <c r="E33" s="3">
        <v>0</v>
      </c>
      <c r="F33" s="3">
        <v>220</v>
      </c>
      <c r="G33" s="3">
        <f>Tabela1[[#This Row],[Nieobecny]]*10</f>
        <v>0</v>
      </c>
      <c r="H33" s="3"/>
      <c r="I33" s="3">
        <f>Tabela1[[#This Row],[Przypis 2]]-Tabela1[[#This Row],[Odpis]]+Tabela1[[#This Row],[Zwrot odpisu]]</f>
        <v>220</v>
      </c>
      <c r="J33" s="2">
        <f>Tabela1[[#This Row],[Wpłata]]+Tabela1[[#This Row],[Przypis]]</f>
        <v>220</v>
      </c>
      <c r="K33" s="10">
        <v>326</v>
      </c>
      <c r="L33" s="10"/>
    </row>
    <row r="34" spans="1:12" ht="15.75" x14ac:dyDescent="0.25">
      <c r="A34" s="4">
        <v>27</v>
      </c>
      <c r="B34" s="1" t="s">
        <v>127</v>
      </c>
      <c r="C34" s="4">
        <v>6</v>
      </c>
      <c r="D34" s="4">
        <v>14</v>
      </c>
      <c r="E34" s="3">
        <v>0</v>
      </c>
      <c r="F34" s="3">
        <v>220</v>
      </c>
      <c r="G34" s="3">
        <f>Tabela1[[#This Row],[Nieobecny]]*10</f>
        <v>140</v>
      </c>
      <c r="H34" s="3"/>
      <c r="I34" s="3">
        <f>Tabela1[[#This Row],[Przypis 2]]-Tabela1[[#This Row],[Odpis]]+Tabela1[[#This Row],[Zwrot odpisu]]</f>
        <v>80</v>
      </c>
      <c r="J34" s="2">
        <f>Tabela1[[#This Row],[Wpłata]]+Tabela1[[#This Row],[Przypis]]</f>
        <v>80</v>
      </c>
      <c r="K34" s="4">
        <v>327</v>
      </c>
      <c r="L34" s="10"/>
    </row>
    <row r="35" spans="1:12" ht="15.75" x14ac:dyDescent="0.25">
      <c r="A35" s="4">
        <v>28</v>
      </c>
      <c r="B35" s="1" t="s">
        <v>128</v>
      </c>
      <c r="C35" s="4">
        <v>8</v>
      </c>
      <c r="D35" s="4">
        <v>12</v>
      </c>
      <c r="E35" s="3">
        <v>0</v>
      </c>
      <c r="F35" s="3">
        <v>220</v>
      </c>
      <c r="G35" s="3">
        <f>Tabela1[[#This Row],[Nieobecny]]*10</f>
        <v>120</v>
      </c>
      <c r="H35" s="3"/>
      <c r="I35" s="3">
        <f>Tabela1[[#This Row],[Przypis 2]]-Tabela1[[#This Row],[Odpis]]+Tabela1[[#This Row],[Zwrot odpisu]]</f>
        <v>100</v>
      </c>
      <c r="J35" s="2">
        <f>Tabela1[[#This Row],[Wpłata]]+Tabela1[[#This Row],[Przypis]]</f>
        <v>100</v>
      </c>
      <c r="K35" s="4">
        <v>328</v>
      </c>
      <c r="L35" s="10"/>
    </row>
    <row r="36" spans="1:12" ht="15.75" x14ac:dyDescent="0.25">
      <c r="A36" s="4">
        <v>29</v>
      </c>
      <c r="B36" s="1" t="s">
        <v>141</v>
      </c>
      <c r="C36" s="4">
        <v>15</v>
      </c>
      <c r="D36" s="4">
        <v>5</v>
      </c>
      <c r="E36" s="3">
        <v>0</v>
      </c>
      <c r="F36" s="3">
        <v>220</v>
      </c>
      <c r="G36" s="3">
        <f>Tabela1[[#This Row],[Nieobecny]]*10</f>
        <v>50</v>
      </c>
      <c r="H36" s="3"/>
      <c r="I36" s="3">
        <f>Tabela1[[#This Row],[Przypis 2]]-Tabela1[[#This Row],[Odpis]]+Tabela1[[#This Row],[Zwrot odpisu]]</f>
        <v>170</v>
      </c>
      <c r="J36" s="2">
        <f>Tabela1[[#This Row],[Wpłata]]+Tabela1[[#This Row],[Przypis]]</f>
        <v>170</v>
      </c>
      <c r="K36" s="10">
        <v>329</v>
      </c>
      <c r="L36" s="10"/>
    </row>
    <row r="37" spans="1:12" ht="15.75" x14ac:dyDescent="0.25">
      <c r="A37" s="4">
        <v>30</v>
      </c>
      <c r="B37" s="1" t="s">
        <v>43</v>
      </c>
      <c r="C37" s="4">
        <v>6</v>
      </c>
      <c r="D37" s="4">
        <v>14</v>
      </c>
      <c r="E37" s="3">
        <v>0</v>
      </c>
      <c r="F37" s="3">
        <v>220</v>
      </c>
      <c r="G37" s="3">
        <f>Tabela1[[#This Row],[Nieobecny]]*10</f>
        <v>140</v>
      </c>
      <c r="H37" s="3"/>
      <c r="I37" s="3">
        <f>Tabela1[[#This Row],[Przypis 2]]-Tabela1[[#This Row],[Odpis]]+Tabela1[[#This Row],[Zwrot odpisu]]</f>
        <v>80</v>
      </c>
      <c r="J37" s="2">
        <f>Tabela1[[#This Row],[Wpłata]]+Tabela1[[#This Row],[Przypis]]</f>
        <v>80</v>
      </c>
      <c r="K37" s="4">
        <v>330</v>
      </c>
      <c r="L37" s="10"/>
    </row>
    <row r="38" spans="1:12" ht="15.75" x14ac:dyDescent="0.25">
      <c r="A38" s="4">
        <v>31</v>
      </c>
      <c r="B38" s="1" t="s">
        <v>129</v>
      </c>
      <c r="C38" s="10">
        <v>16</v>
      </c>
      <c r="D38" s="10">
        <v>4</v>
      </c>
      <c r="E38" s="3">
        <v>0</v>
      </c>
      <c r="F38" s="3">
        <v>220</v>
      </c>
      <c r="G38" s="3">
        <f>Tabela1[[#This Row],[Nieobecny]]*10</f>
        <v>40</v>
      </c>
      <c r="H38" s="3"/>
      <c r="I38" s="3">
        <f>Tabela1[[#This Row],[Przypis 2]]-Tabela1[[#This Row],[Odpis]]+Tabela1[[#This Row],[Zwrot odpisu]]</f>
        <v>180</v>
      </c>
      <c r="J38" s="2">
        <f>Tabela1[[#This Row],[Wpłata]]+Tabela1[[#This Row],[Przypis]]</f>
        <v>180</v>
      </c>
      <c r="K38" s="4">
        <v>331</v>
      </c>
      <c r="L38" s="10"/>
    </row>
    <row r="39" spans="1:12" ht="15.75" x14ac:dyDescent="0.25">
      <c r="A39" s="4">
        <v>32</v>
      </c>
      <c r="B39" s="1" t="s">
        <v>130</v>
      </c>
      <c r="C39" s="4">
        <v>15</v>
      </c>
      <c r="D39" s="4">
        <v>5</v>
      </c>
      <c r="E39" s="3">
        <v>0</v>
      </c>
      <c r="F39" s="3">
        <v>220</v>
      </c>
      <c r="G39" s="3">
        <f>Tabela1[[#This Row],[Nieobecny]]*10</f>
        <v>50</v>
      </c>
      <c r="H39" s="3"/>
      <c r="I39" s="3">
        <f>Tabela1[[#This Row],[Przypis 2]]-Tabela1[[#This Row],[Odpis]]+Tabela1[[#This Row],[Zwrot odpisu]]</f>
        <v>170</v>
      </c>
      <c r="J39" s="2">
        <f>Tabela1[[#This Row],[Wpłata]]+Tabela1[[#This Row],[Przypis]]</f>
        <v>170</v>
      </c>
      <c r="K39" s="10">
        <v>332</v>
      </c>
      <c r="L39" s="10"/>
    </row>
    <row r="40" spans="1:12" ht="15.75" x14ac:dyDescent="0.25">
      <c r="A40" s="4">
        <v>33</v>
      </c>
      <c r="B40" s="1" t="s">
        <v>131</v>
      </c>
      <c r="C40" s="4">
        <v>0</v>
      </c>
      <c r="D40" s="4">
        <v>20</v>
      </c>
      <c r="E40" s="3">
        <v>0</v>
      </c>
      <c r="F40" s="3">
        <v>220</v>
      </c>
      <c r="G40" s="3">
        <f>Tabela1[[#This Row],[Nieobecny]]*10</f>
        <v>200</v>
      </c>
      <c r="H40" s="3"/>
      <c r="I40" s="3">
        <f>Tabela1[[#This Row],[Przypis 2]]-Tabela1[[#This Row],[Odpis]]+Tabela1[[#This Row],[Zwrot odpisu]]</f>
        <v>20</v>
      </c>
      <c r="J40" s="2">
        <f>Tabela1[[#This Row],[Wpłata]]+Tabela1[[#This Row],[Przypis]]</f>
        <v>20</v>
      </c>
      <c r="K40" s="4">
        <v>333</v>
      </c>
      <c r="L40" s="10"/>
    </row>
    <row r="41" spans="1:12" ht="15.75" x14ac:dyDescent="0.25">
      <c r="A41" s="4">
        <v>34</v>
      </c>
      <c r="B41" s="1" t="s">
        <v>132</v>
      </c>
      <c r="C41" s="4">
        <v>0</v>
      </c>
      <c r="D41" s="4">
        <v>20</v>
      </c>
      <c r="E41" s="3">
        <v>0</v>
      </c>
      <c r="F41" s="3">
        <v>220</v>
      </c>
      <c r="G41" s="3">
        <f>Tabela1[[#This Row],[Nieobecny]]*10</f>
        <v>200</v>
      </c>
      <c r="H41" s="3"/>
      <c r="I41" s="3">
        <f>Tabela1[[#This Row],[Przypis 2]]-Tabela1[[#This Row],[Odpis]]+Tabela1[[#This Row],[Zwrot odpisu]]</f>
        <v>20</v>
      </c>
      <c r="J41" s="2">
        <f>Tabela1[[#This Row],[Wpłata]]+Tabela1[[#This Row],[Przypis]]</f>
        <v>20</v>
      </c>
      <c r="K41" s="4">
        <v>334</v>
      </c>
      <c r="L41" s="10"/>
    </row>
    <row r="42" spans="1:12" ht="15.75" x14ac:dyDescent="0.25">
      <c r="A42" s="4">
        <v>35</v>
      </c>
      <c r="B42" s="1" t="s">
        <v>30</v>
      </c>
      <c r="C42" s="4">
        <v>4</v>
      </c>
      <c r="D42" s="4">
        <v>16</v>
      </c>
      <c r="E42" s="3">
        <v>0</v>
      </c>
      <c r="F42" s="3">
        <v>220</v>
      </c>
      <c r="G42" s="3">
        <f>Tabela1[[#This Row],[Nieobecny]]*10</f>
        <v>160</v>
      </c>
      <c r="H42" s="3"/>
      <c r="I42" s="3">
        <f>Tabela1[[#This Row],[Przypis 2]]-Tabela1[[#This Row],[Odpis]]+Tabela1[[#This Row],[Zwrot odpisu]]</f>
        <v>60</v>
      </c>
      <c r="J42" s="2">
        <f>Tabela1[[#This Row],[Wpłata]]+Tabela1[[#This Row],[Przypis]]</f>
        <v>60</v>
      </c>
      <c r="K42" s="10">
        <v>335</v>
      </c>
      <c r="L42" s="10"/>
    </row>
    <row r="43" spans="1:12" ht="15.75" x14ac:dyDescent="0.25">
      <c r="A43" s="4">
        <v>36</v>
      </c>
      <c r="B43" s="1" t="s">
        <v>31</v>
      </c>
      <c r="C43" s="10">
        <v>20</v>
      </c>
      <c r="D43" s="10">
        <v>0</v>
      </c>
      <c r="E43" s="20">
        <v>0</v>
      </c>
      <c r="F43" s="3">
        <v>220</v>
      </c>
      <c r="G43" s="3">
        <f>Tabela1[[#This Row],[Nieobecny]]*10</f>
        <v>0</v>
      </c>
      <c r="H43" s="3"/>
      <c r="I43" s="3">
        <f>Tabela1[[#This Row],[Przypis 2]]-Tabela1[[#This Row],[Odpis]]+Tabela1[[#This Row],[Zwrot odpisu]]</f>
        <v>220</v>
      </c>
      <c r="J43" s="2">
        <f>Tabela1[[#This Row],[Wpłata]]+Tabela1[[#This Row],[Przypis]]</f>
        <v>220</v>
      </c>
      <c r="K43" s="4">
        <v>336</v>
      </c>
      <c r="L43" s="10"/>
    </row>
    <row r="44" spans="1:12" ht="15.75" x14ac:dyDescent="0.25">
      <c r="A44" s="1"/>
      <c r="B44" s="1" t="s">
        <v>5</v>
      </c>
      <c r="C44" s="16">
        <f>SUM(C6:C43)</f>
        <v>330</v>
      </c>
      <c r="D44" s="16">
        <f>SUM(D6:D43)</f>
        <v>390</v>
      </c>
      <c r="E44" s="2">
        <f>SUM(E6:E42)</f>
        <v>0</v>
      </c>
      <c r="F44" s="2">
        <f>SUM(F6:F43)</f>
        <v>7920</v>
      </c>
      <c r="G44" s="2">
        <f>SUM(G6:G43)</f>
        <v>3900</v>
      </c>
      <c r="H44" s="2">
        <f>SUM(H6:H43)</f>
        <v>0</v>
      </c>
      <c r="I44" s="2">
        <f>SUM(I6:I43)</f>
        <v>4400</v>
      </c>
      <c r="J44" s="2">
        <f>SUM(J6:J43)</f>
        <v>4400</v>
      </c>
      <c r="K44" s="1"/>
      <c r="L44" s="19"/>
    </row>
    <row r="46" spans="1:12" x14ac:dyDescent="0.25">
      <c r="B46" s="6"/>
    </row>
    <row r="47" spans="1:12" ht="15.75" x14ac:dyDescent="0.25">
      <c r="B47" s="1" t="s">
        <v>16</v>
      </c>
      <c r="C47" s="1"/>
      <c r="D47" s="1"/>
      <c r="E47" s="1"/>
      <c r="F47" s="1" t="s">
        <v>17</v>
      </c>
    </row>
    <row r="48" spans="1:12" x14ac:dyDescent="0.25">
      <c r="B48" s="23">
        <v>46076</v>
      </c>
    </row>
    <row r="50" spans="9:9" x14ac:dyDescent="0.25">
      <c r="I50" s="21"/>
    </row>
  </sheetData>
  <pageMargins left="3.937007874015748E-2" right="3.937007874015748E-2" top="0.55118110236220474" bottom="0.55118110236220474" header="0.31496062992125984" footer="0.31496062992125984"/>
  <pageSetup paperSize="9" scale="70" orientation="landscape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35"/>
  <sheetViews>
    <sheetView tabSelected="1" workbookViewId="0">
      <selection activeCell="D31" sqref="D31"/>
    </sheetView>
  </sheetViews>
  <sheetFormatPr defaultRowHeight="15" x14ac:dyDescent="0.25"/>
  <cols>
    <col min="1" max="1" width="6.42578125" customWidth="1"/>
    <col min="2" max="2" width="32.140625" customWidth="1"/>
    <col min="3" max="3" width="10" customWidth="1"/>
    <col min="4" max="4" width="8.5703125" customWidth="1"/>
    <col min="5" max="5" width="10.7109375" customWidth="1"/>
    <col min="6" max="6" width="12.28515625" customWidth="1"/>
    <col min="7" max="7" width="10" customWidth="1"/>
    <col min="8" max="8" width="17.85546875" customWidth="1"/>
    <col min="9" max="9" width="10.7109375" customWidth="1"/>
    <col min="10" max="10" width="14.7109375" customWidth="1"/>
    <col min="11" max="11" width="16.42578125" customWidth="1"/>
    <col min="12" max="12" width="15.140625" customWidth="1"/>
    <col min="13" max="13" width="19.85546875" customWidth="1"/>
  </cols>
  <sheetData>
    <row r="2" spans="1:11" ht="13.5" customHeight="1" x14ac:dyDescent="0.25">
      <c r="C2" s="15" t="s">
        <v>152</v>
      </c>
    </row>
    <row r="3" spans="1:11" hidden="1" x14ac:dyDescent="0.25"/>
    <row r="4" spans="1:11" ht="15.75" x14ac:dyDescent="0.25">
      <c r="A4" s="1" t="s">
        <v>7</v>
      </c>
      <c r="B4" s="1" t="s">
        <v>25</v>
      </c>
      <c r="C4" s="1" t="s">
        <v>0</v>
      </c>
      <c r="D4" s="1" t="s">
        <v>1</v>
      </c>
      <c r="E4" s="1" t="s">
        <v>18</v>
      </c>
      <c r="F4" s="1" t="s">
        <v>3</v>
      </c>
      <c r="G4" s="1" t="s">
        <v>4</v>
      </c>
      <c r="H4" s="1" t="s">
        <v>142</v>
      </c>
      <c r="I4" s="1" t="s">
        <v>15</v>
      </c>
      <c r="J4" s="1" t="s">
        <v>5</v>
      </c>
      <c r="K4" s="1" t="s">
        <v>6</v>
      </c>
    </row>
    <row r="5" spans="1:11" x14ac:dyDescent="0.25">
      <c r="A5" s="6"/>
      <c r="B5" s="8" t="s">
        <v>148</v>
      </c>
      <c r="C5" s="6"/>
      <c r="D5" s="6"/>
      <c r="E5" s="11" t="s">
        <v>8</v>
      </c>
      <c r="F5" s="11" t="s">
        <v>9</v>
      </c>
      <c r="G5" s="11" t="s">
        <v>9</v>
      </c>
      <c r="H5" s="11"/>
      <c r="I5" s="11" t="s">
        <v>9</v>
      </c>
      <c r="J5" s="9"/>
      <c r="K5" s="6"/>
    </row>
    <row r="6" spans="1:11" x14ac:dyDescent="0.25">
      <c r="A6" s="6"/>
      <c r="B6" s="13" t="s">
        <v>13</v>
      </c>
      <c r="C6" s="6"/>
      <c r="D6" s="6"/>
      <c r="E6" s="22" t="s">
        <v>147</v>
      </c>
      <c r="F6" s="22" t="s">
        <v>147</v>
      </c>
      <c r="G6" s="22" t="s">
        <v>144</v>
      </c>
      <c r="H6" s="22"/>
      <c r="I6" s="22" t="s">
        <v>147</v>
      </c>
      <c r="J6" s="12"/>
      <c r="K6" s="11"/>
    </row>
    <row r="7" spans="1:11" ht="15.75" x14ac:dyDescent="0.25">
      <c r="A7" s="4">
        <v>1</v>
      </c>
      <c r="B7" s="1" t="s">
        <v>93</v>
      </c>
      <c r="C7" s="4">
        <v>5</v>
      </c>
      <c r="D7" s="4">
        <v>15</v>
      </c>
      <c r="E7" s="3">
        <v>0</v>
      </c>
      <c r="F7" s="3">
        <v>220</v>
      </c>
      <c r="G7" s="3">
        <f>Tabela16[[#This Row],[Nieobecny]]*10</f>
        <v>150</v>
      </c>
      <c r="H7" s="3"/>
      <c r="I7" s="3">
        <f>Tabela16[[#This Row],[Przypis 2]]-Tabela16[[#This Row],[Odpis]]+Tabela16[[#This Row],[Zwrot odpisu]]</f>
        <v>70</v>
      </c>
      <c r="J7" s="2">
        <f>Tabela16[[#This Row],[Przypis2]]+Tabela16[[#This Row],[Wpłata]]</f>
        <v>70</v>
      </c>
      <c r="K7" s="4">
        <v>201</v>
      </c>
    </row>
    <row r="8" spans="1:11" ht="15.75" x14ac:dyDescent="0.25">
      <c r="A8" s="4">
        <v>2</v>
      </c>
      <c r="B8" s="1" t="s">
        <v>94</v>
      </c>
      <c r="C8" s="4">
        <v>15</v>
      </c>
      <c r="D8" s="4">
        <v>5</v>
      </c>
      <c r="E8" s="3">
        <v>0</v>
      </c>
      <c r="F8" s="3">
        <v>220</v>
      </c>
      <c r="G8" s="3">
        <f>Tabela16[[#This Row],[Nieobecny]]*10</f>
        <v>50</v>
      </c>
      <c r="H8" s="3"/>
      <c r="I8" s="3">
        <f>Tabela16[[#This Row],[Przypis 2]]-Tabela16[[#This Row],[Odpis]]+Tabela16[[#This Row],[Zwrot odpisu]]</f>
        <v>170</v>
      </c>
      <c r="J8" s="2">
        <f>Tabela16[[#This Row],[Przypis2]]+Tabela16[[#This Row],[Wpłata]]</f>
        <v>170</v>
      </c>
      <c r="K8" s="4">
        <v>202</v>
      </c>
    </row>
    <row r="9" spans="1:11" ht="15.75" x14ac:dyDescent="0.25">
      <c r="A9" s="4">
        <v>3</v>
      </c>
      <c r="B9" s="1" t="s">
        <v>95</v>
      </c>
      <c r="C9" s="4">
        <v>3</v>
      </c>
      <c r="D9" s="4">
        <v>17</v>
      </c>
      <c r="E9" s="3">
        <v>0</v>
      </c>
      <c r="F9" s="3">
        <v>220</v>
      </c>
      <c r="G9" s="3">
        <f>Tabela16[[#This Row],[Nieobecny]]*10</f>
        <v>170</v>
      </c>
      <c r="H9" s="3"/>
      <c r="I9" s="3">
        <f>Tabela16[[#This Row],[Przypis 2]]-Tabela16[[#This Row],[Odpis]]+Tabela16[[#This Row],[Zwrot odpisu]]</f>
        <v>50</v>
      </c>
      <c r="J9" s="2">
        <f>Tabela16[[#This Row],[Przypis2]]+Tabela16[[#This Row],[Wpłata]]</f>
        <v>50</v>
      </c>
      <c r="K9" s="4">
        <v>203</v>
      </c>
    </row>
    <row r="10" spans="1:11" ht="15.75" x14ac:dyDescent="0.25">
      <c r="A10" s="4">
        <v>4</v>
      </c>
      <c r="B10" s="1" t="s">
        <v>96</v>
      </c>
      <c r="C10" s="10">
        <v>6</v>
      </c>
      <c r="D10" s="10">
        <v>14</v>
      </c>
      <c r="E10" s="3">
        <v>0</v>
      </c>
      <c r="F10" s="3">
        <v>220</v>
      </c>
      <c r="G10" s="3">
        <f>Tabela16[[#This Row],[Nieobecny]]*10</f>
        <v>140</v>
      </c>
      <c r="H10" s="3"/>
      <c r="I10" s="3">
        <f>Tabela16[[#This Row],[Przypis 2]]-Tabela16[[#This Row],[Odpis]]+Tabela16[[#This Row],[Zwrot odpisu]]</f>
        <v>80</v>
      </c>
      <c r="J10" s="2">
        <f>Tabela16[[#This Row],[Przypis2]]+Tabela16[[#This Row],[Wpłata]]</f>
        <v>80</v>
      </c>
      <c r="K10" s="4">
        <v>204</v>
      </c>
    </row>
    <row r="11" spans="1:11" ht="15.75" x14ac:dyDescent="0.25">
      <c r="A11" s="4">
        <v>5</v>
      </c>
      <c r="B11" s="1" t="s">
        <v>26</v>
      </c>
      <c r="C11" s="10">
        <v>10</v>
      </c>
      <c r="D11" s="10">
        <v>10</v>
      </c>
      <c r="E11" s="3">
        <v>0</v>
      </c>
      <c r="F11" s="3">
        <v>220</v>
      </c>
      <c r="G11" s="3">
        <f>Tabela16[[#This Row],[Nieobecny]]*10</f>
        <v>100</v>
      </c>
      <c r="H11" s="3"/>
      <c r="I11" s="3">
        <f>Tabela16[[#This Row],[Przypis 2]]-Tabela16[[#This Row],[Odpis]]+Tabela16[[#This Row],[Zwrot odpisu]]</f>
        <v>120</v>
      </c>
      <c r="J11" s="2">
        <f>Tabela16[[#This Row],[Przypis2]]+Tabela16[[#This Row],[Wpłata]]</f>
        <v>120</v>
      </c>
      <c r="K11" s="4">
        <v>205</v>
      </c>
    </row>
    <row r="12" spans="1:11" ht="15.75" x14ac:dyDescent="0.25">
      <c r="A12" s="4">
        <v>6</v>
      </c>
      <c r="B12" s="1" t="s">
        <v>97</v>
      </c>
      <c r="C12" s="4">
        <v>11</v>
      </c>
      <c r="D12" s="4">
        <v>9</v>
      </c>
      <c r="E12" s="3">
        <v>0</v>
      </c>
      <c r="F12" s="3">
        <v>220</v>
      </c>
      <c r="G12" s="3">
        <f>Tabela16[[#This Row],[Nieobecny]]*10</f>
        <v>90</v>
      </c>
      <c r="H12" s="3"/>
      <c r="I12" s="3">
        <f>Tabela16[[#This Row],[Przypis 2]]-Tabela16[[#This Row],[Odpis]]+Tabela16[[#This Row],[Zwrot odpisu]]</f>
        <v>130</v>
      </c>
      <c r="J12" s="2">
        <f>Tabela16[[#This Row],[Przypis2]]+Tabela16[[#This Row],[Wpłata]]</f>
        <v>130</v>
      </c>
      <c r="K12" s="4">
        <v>206</v>
      </c>
    </row>
    <row r="13" spans="1:11" ht="15.75" x14ac:dyDescent="0.25">
      <c r="A13" s="4">
        <v>7</v>
      </c>
      <c r="B13" s="1" t="s">
        <v>98</v>
      </c>
      <c r="C13" s="10">
        <v>4</v>
      </c>
      <c r="D13" s="10">
        <v>16</v>
      </c>
      <c r="E13" s="3">
        <v>0</v>
      </c>
      <c r="F13" s="3">
        <v>220</v>
      </c>
      <c r="G13" s="3">
        <f>Tabela16[[#This Row],[Nieobecny]]*10</f>
        <v>160</v>
      </c>
      <c r="H13" s="3"/>
      <c r="I13" s="3">
        <f>Tabela16[[#This Row],[Przypis 2]]-Tabela16[[#This Row],[Odpis]]+Tabela16[[#This Row],[Zwrot odpisu]]</f>
        <v>60</v>
      </c>
      <c r="J13" s="2">
        <f>Tabela16[[#This Row],[Przypis2]]+Tabela16[[#This Row],[Wpłata]]</f>
        <v>60</v>
      </c>
      <c r="K13" s="4">
        <v>207</v>
      </c>
    </row>
    <row r="14" spans="1:11" ht="15.75" x14ac:dyDescent="0.25">
      <c r="A14" s="4">
        <v>8</v>
      </c>
      <c r="B14" s="1" t="s">
        <v>99</v>
      </c>
      <c r="C14" s="4">
        <v>10</v>
      </c>
      <c r="D14" s="4">
        <v>10</v>
      </c>
      <c r="E14" s="3">
        <v>0</v>
      </c>
      <c r="F14" s="3">
        <v>220</v>
      </c>
      <c r="G14" s="3">
        <f>Tabela16[[#This Row],[Nieobecny]]*10</f>
        <v>100</v>
      </c>
      <c r="H14" s="3"/>
      <c r="I14" s="3">
        <f>Tabela16[[#This Row],[Przypis 2]]-Tabela16[[#This Row],[Odpis]]+Tabela16[[#This Row],[Zwrot odpisu]]</f>
        <v>120</v>
      </c>
      <c r="J14" s="2">
        <f>Tabela16[[#This Row],[Przypis2]]+Tabela16[[#This Row],[Wpłata]]</f>
        <v>120</v>
      </c>
      <c r="K14" s="4">
        <v>208</v>
      </c>
    </row>
    <row r="15" spans="1:11" ht="15.75" x14ac:dyDescent="0.25">
      <c r="A15" s="4">
        <v>9</v>
      </c>
      <c r="B15" s="1" t="s">
        <v>100</v>
      </c>
      <c r="C15" s="4">
        <v>7</v>
      </c>
      <c r="D15" s="4">
        <v>13</v>
      </c>
      <c r="E15" s="3">
        <v>0</v>
      </c>
      <c r="F15" s="3">
        <v>220</v>
      </c>
      <c r="G15" s="3">
        <f>Tabela16[[#This Row],[Nieobecny]]*10</f>
        <v>130</v>
      </c>
      <c r="H15" s="3"/>
      <c r="I15" s="3">
        <f>Tabela16[[#This Row],[Przypis 2]]-Tabela16[[#This Row],[Odpis]]+Tabela16[[#This Row],[Zwrot odpisu]]</f>
        <v>90</v>
      </c>
      <c r="J15" s="2">
        <f>Tabela16[[#This Row],[Przypis2]]+Tabela16[[#This Row],[Wpłata]]</f>
        <v>90</v>
      </c>
      <c r="K15" s="4">
        <v>209</v>
      </c>
    </row>
    <row r="16" spans="1:11" ht="15.75" x14ac:dyDescent="0.25">
      <c r="A16" s="4">
        <v>10</v>
      </c>
      <c r="B16" s="1" t="s">
        <v>101</v>
      </c>
      <c r="C16" s="4">
        <v>14</v>
      </c>
      <c r="D16" s="4">
        <v>6</v>
      </c>
      <c r="E16" s="3">
        <v>0</v>
      </c>
      <c r="F16" s="3">
        <v>220</v>
      </c>
      <c r="G16" s="3">
        <f>Tabela16[[#This Row],[Nieobecny]]*10</f>
        <v>60</v>
      </c>
      <c r="H16" s="3"/>
      <c r="I16" s="3">
        <f>Tabela16[[#This Row],[Przypis 2]]-Tabela16[[#This Row],[Odpis]]+Tabela16[[#This Row],[Zwrot odpisu]]</f>
        <v>160</v>
      </c>
      <c r="J16" s="2">
        <f>Tabela16[[#This Row],[Przypis2]]+Tabela16[[#This Row],[Wpłata]]</f>
        <v>160</v>
      </c>
      <c r="K16" s="4">
        <v>210</v>
      </c>
    </row>
    <row r="17" spans="1:11" ht="15.75" x14ac:dyDescent="0.25">
      <c r="A17" s="4">
        <v>11</v>
      </c>
      <c r="B17" s="1" t="s">
        <v>102</v>
      </c>
      <c r="C17" s="10">
        <v>0</v>
      </c>
      <c r="D17" s="10">
        <v>20</v>
      </c>
      <c r="E17" s="3">
        <v>0</v>
      </c>
      <c r="F17" s="3">
        <v>220</v>
      </c>
      <c r="G17" s="3">
        <f>Tabela16[[#This Row],[Nieobecny]]*10</f>
        <v>200</v>
      </c>
      <c r="H17" s="3"/>
      <c r="I17" s="3">
        <f>Tabela16[[#This Row],[Przypis 2]]-Tabela16[[#This Row],[Odpis]]+Tabela16[[#This Row],[Zwrot odpisu]]</f>
        <v>20</v>
      </c>
      <c r="J17" s="2">
        <f>Tabela16[[#This Row],[Przypis2]]+Tabela16[[#This Row],[Wpłata]]</f>
        <v>20</v>
      </c>
      <c r="K17" s="4">
        <v>211</v>
      </c>
    </row>
    <row r="18" spans="1:11" ht="15.75" x14ac:dyDescent="0.25">
      <c r="A18" s="4">
        <v>12</v>
      </c>
      <c r="B18" s="1" t="s">
        <v>103</v>
      </c>
      <c r="C18" s="4">
        <v>7</v>
      </c>
      <c r="D18" s="4">
        <v>13</v>
      </c>
      <c r="E18" s="3">
        <v>0</v>
      </c>
      <c r="F18" s="3">
        <v>220</v>
      </c>
      <c r="G18" s="3">
        <f>Tabela16[[#This Row],[Nieobecny]]*10</f>
        <v>130</v>
      </c>
      <c r="H18" s="3"/>
      <c r="I18" s="3">
        <f>Tabela16[[#This Row],[Przypis 2]]-Tabela16[[#This Row],[Odpis]]+Tabela16[[#This Row],[Zwrot odpisu]]</f>
        <v>90</v>
      </c>
      <c r="J18" s="2">
        <f>Tabela16[[#This Row],[Przypis2]]+Tabela16[[#This Row],[Wpłata]]</f>
        <v>90</v>
      </c>
      <c r="K18" s="4">
        <v>212</v>
      </c>
    </row>
    <row r="19" spans="1:11" ht="15.75" x14ac:dyDescent="0.25">
      <c r="A19" s="4">
        <v>13</v>
      </c>
      <c r="B19" s="1" t="s">
        <v>104</v>
      </c>
      <c r="C19" s="10">
        <v>11</v>
      </c>
      <c r="D19" s="10">
        <v>9</v>
      </c>
      <c r="E19" s="3">
        <v>0</v>
      </c>
      <c r="F19" s="3">
        <v>220</v>
      </c>
      <c r="G19" s="3">
        <f>Tabela16[[#This Row],[Nieobecny]]*10</f>
        <v>90</v>
      </c>
      <c r="H19" s="3"/>
      <c r="I19" s="3">
        <f>Tabela16[[#This Row],[Przypis 2]]-Tabela16[[#This Row],[Odpis]]+Tabela16[[#This Row],[Zwrot odpisu]]</f>
        <v>130</v>
      </c>
      <c r="J19" s="2">
        <f>Tabela16[[#This Row],[Przypis2]]+Tabela16[[#This Row],[Wpłata]]</f>
        <v>130</v>
      </c>
      <c r="K19" s="4">
        <v>213</v>
      </c>
    </row>
    <row r="20" spans="1:11" ht="15.75" x14ac:dyDescent="0.25">
      <c r="A20" s="4">
        <v>14</v>
      </c>
      <c r="B20" s="1" t="s">
        <v>29</v>
      </c>
      <c r="C20" s="4">
        <v>17</v>
      </c>
      <c r="D20" s="4">
        <v>3</v>
      </c>
      <c r="E20" s="3">
        <v>0</v>
      </c>
      <c r="F20" s="3">
        <v>220</v>
      </c>
      <c r="G20" s="3">
        <f>Tabela16[[#This Row],[Nieobecny]]*10</f>
        <v>30</v>
      </c>
      <c r="H20" s="3"/>
      <c r="I20" s="3">
        <f>Tabela16[[#This Row],[Przypis 2]]-Tabela16[[#This Row],[Odpis]]+Tabela16[[#This Row],[Zwrot odpisu]]</f>
        <v>190</v>
      </c>
      <c r="J20" s="2">
        <f>Tabela16[[#This Row],[Przypis2]]+Tabela16[[#This Row],[Wpłata]]</f>
        <v>190</v>
      </c>
      <c r="K20" s="4">
        <v>214</v>
      </c>
    </row>
    <row r="21" spans="1:11" ht="15.75" x14ac:dyDescent="0.25">
      <c r="A21" s="4">
        <v>15</v>
      </c>
      <c r="B21" s="1" t="s">
        <v>105</v>
      </c>
      <c r="C21" s="4">
        <v>13</v>
      </c>
      <c r="D21" s="4">
        <v>7</v>
      </c>
      <c r="E21" s="3">
        <v>0</v>
      </c>
      <c r="F21" s="3">
        <v>220</v>
      </c>
      <c r="G21" s="3">
        <f>Tabela16[[#This Row],[Nieobecny]]*10</f>
        <v>70</v>
      </c>
      <c r="H21" s="3"/>
      <c r="I21" s="3">
        <f>Tabela16[[#This Row],[Przypis 2]]-Tabela16[[#This Row],[Odpis]]+Tabela16[[#This Row],[Zwrot odpisu]]</f>
        <v>150</v>
      </c>
      <c r="J21" s="2">
        <f>Tabela16[[#This Row],[Przypis2]]+Tabela16[[#This Row],[Wpłata]]</f>
        <v>150</v>
      </c>
      <c r="K21" s="4">
        <v>215</v>
      </c>
    </row>
    <row r="22" spans="1:11" ht="15.75" x14ac:dyDescent="0.25">
      <c r="A22" s="4">
        <v>16</v>
      </c>
      <c r="B22" s="1" t="s">
        <v>106</v>
      </c>
      <c r="C22" s="4">
        <v>13</v>
      </c>
      <c r="D22" s="4">
        <v>7</v>
      </c>
      <c r="E22" s="3">
        <v>0</v>
      </c>
      <c r="F22" s="3">
        <v>220</v>
      </c>
      <c r="G22" s="3">
        <f>Tabela16[[#This Row],[Nieobecny]]*10</f>
        <v>70</v>
      </c>
      <c r="H22" s="3"/>
      <c r="I22" s="3">
        <f>Tabela16[[#This Row],[Przypis 2]]-Tabela16[[#This Row],[Odpis]]+Tabela16[[#This Row],[Zwrot odpisu]]</f>
        <v>150</v>
      </c>
      <c r="J22" s="2">
        <f>Tabela16[[#This Row],[Przypis2]]+Tabela16[[#This Row],[Wpłata]]</f>
        <v>150</v>
      </c>
      <c r="K22" s="4">
        <v>216</v>
      </c>
    </row>
    <row r="23" spans="1:11" ht="15.75" x14ac:dyDescent="0.25">
      <c r="A23" s="4">
        <v>17</v>
      </c>
      <c r="B23" s="1" t="s">
        <v>107</v>
      </c>
      <c r="C23" s="4">
        <v>10</v>
      </c>
      <c r="D23" s="4">
        <v>10</v>
      </c>
      <c r="E23" s="3">
        <v>0</v>
      </c>
      <c r="F23" s="3">
        <v>220</v>
      </c>
      <c r="G23" s="3">
        <f>Tabela16[[#This Row],[Nieobecny]]*10</f>
        <v>100</v>
      </c>
      <c r="H23" s="3"/>
      <c r="I23" s="3">
        <f>Tabela16[[#This Row],[Przypis 2]]-Tabela16[[#This Row],[Odpis]]+Tabela16[[#This Row],[Zwrot odpisu]]</f>
        <v>120</v>
      </c>
      <c r="J23" s="2">
        <f>Tabela16[[#This Row],[Przypis2]]+Tabela16[[#This Row],[Wpłata]]</f>
        <v>120</v>
      </c>
      <c r="K23" s="4">
        <v>217</v>
      </c>
    </row>
    <row r="24" spans="1:11" ht="15.75" x14ac:dyDescent="0.25">
      <c r="A24" s="4">
        <v>18</v>
      </c>
      <c r="B24" s="1" t="s">
        <v>108</v>
      </c>
      <c r="C24" s="4">
        <v>0</v>
      </c>
      <c r="D24" s="4">
        <v>20</v>
      </c>
      <c r="E24" s="3">
        <v>0</v>
      </c>
      <c r="F24" s="3">
        <v>220</v>
      </c>
      <c r="G24" s="3">
        <f>Tabela16[[#This Row],[Nieobecny]]*10</f>
        <v>200</v>
      </c>
      <c r="H24" s="3"/>
      <c r="I24" s="3">
        <f>Tabela16[[#This Row],[Przypis 2]]-Tabela16[[#This Row],[Odpis]]+Tabela16[[#This Row],[Zwrot odpisu]]</f>
        <v>20</v>
      </c>
      <c r="J24" s="2">
        <f>Tabela16[[#This Row],[Przypis2]]+Tabela16[[#This Row],[Wpłata]]</f>
        <v>20</v>
      </c>
      <c r="K24" s="4">
        <v>218</v>
      </c>
    </row>
    <row r="25" spans="1:11" ht="15.75" x14ac:dyDescent="0.25">
      <c r="A25" s="4">
        <v>19</v>
      </c>
      <c r="B25" s="1" t="s">
        <v>109</v>
      </c>
      <c r="C25" s="4">
        <v>0</v>
      </c>
      <c r="D25" s="4">
        <v>20</v>
      </c>
      <c r="E25" s="3">
        <v>0</v>
      </c>
      <c r="F25" s="3">
        <v>220</v>
      </c>
      <c r="G25" s="3">
        <f>Tabela16[[#This Row],[Nieobecny]]*10</f>
        <v>200</v>
      </c>
      <c r="H25" s="3"/>
      <c r="I25" s="3">
        <f>Tabela16[[#This Row],[Przypis 2]]-Tabela16[[#This Row],[Odpis]]+Tabela16[[#This Row],[Zwrot odpisu]]</f>
        <v>20</v>
      </c>
      <c r="J25" s="2">
        <f>Tabela16[[#This Row],[Przypis2]]+Tabela16[[#This Row],[Wpłata]]</f>
        <v>20</v>
      </c>
      <c r="K25" s="4">
        <v>219</v>
      </c>
    </row>
    <row r="26" spans="1:11" ht="15.75" x14ac:dyDescent="0.25">
      <c r="A26" s="4">
        <v>20</v>
      </c>
      <c r="B26" s="1" t="s">
        <v>110</v>
      </c>
      <c r="C26" s="4">
        <v>6</v>
      </c>
      <c r="D26" s="4">
        <v>14</v>
      </c>
      <c r="E26" s="3">
        <v>0</v>
      </c>
      <c r="F26" s="3">
        <v>220</v>
      </c>
      <c r="G26" s="3">
        <f>Tabela16[[#This Row],[Nieobecny]]*10</f>
        <v>140</v>
      </c>
      <c r="H26" s="3"/>
      <c r="I26" s="3">
        <f>Tabela16[[#This Row],[Przypis 2]]-Tabela16[[#This Row],[Odpis]]+Tabela16[[#This Row],[Zwrot odpisu]]</f>
        <v>80</v>
      </c>
      <c r="J26" s="2">
        <f>Tabela16[[#This Row],[Przypis2]]+Tabela16[[#This Row],[Wpłata]]</f>
        <v>80</v>
      </c>
      <c r="K26" s="4">
        <v>220</v>
      </c>
    </row>
    <row r="27" spans="1:11" ht="15.75" x14ac:dyDescent="0.25">
      <c r="A27" s="4">
        <v>21</v>
      </c>
      <c r="B27" s="1" t="s">
        <v>111</v>
      </c>
      <c r="C27" s="4">
        <v>12</v>
      </c>
      <c r="D27" s="4">
        <v>8</v>
      </c>
      <c r="E27" s="3">
        <v>0</v>
      </c>
      <c r="F27" s="3">
        <v>220</v>
      </c>
      <c r="G27" s="3">
        <f>Tabela16[[#This Row],[Nieobecny]]*10</f>
        <v>80</v>
      </c>
      <c r="H27" s="3"/>
      <c r="I27" s="3">
        <f>Tabela16[[#This Row],[Przypis 2]]-Tabela16[[#This Row],[Odpis]]+Tabela16[[#This Row],[Zwrot odpisu]]</f>
        <v>140</v>
      </c>
      <c r="J27" s="2">
        <f>Tabela16[[#This Row],[Przypis2]]+Tabela16[[#This Row],[Wpłata]]</f>
        <v>140</v>
      </c>
      <c r="K27" s="4">
        <v>221</v>
      </c>
    </row>
    <row r="28" spans="1:11" ht="15.75" x14ac:dyDescent="0.25">
      <c r="A28" s="4">
        <v>22</v>
      </c>
      <c r="B28" s="1" t="s">
        <v>140</v>
      </c>
      <c r="C28" s="4">
        <v>10</v>
      </c>
      <c r="D28" s="4">
        <v>10</v>
      </c>
      <c r="E28" s="3">
        <v>0</v>
      </c>
      <c r="F28" s="3">
        <v>220</v>
      </c>
      <c r="G28" s="3">
        <f>Tabela16[[#This Row],[Nieobecny]]*10</f>
        <v>100</v>
      </c>
      <c r="H28" s="3"/>
      <c r="I28" s="3">
        <f>Tabela16[[#This Row],[Przypis 2]]-Tabela16[[#This Row],[Odpis]]+Tabela16[[#This Row],[Zwrot odpisu]]</f>
        <v>120</v>
      </c>
      <c r="J28" s="2">
        <f>Tabela16[[#This Row],[Przypis2]]+Tabela16[[#This Row],[Wpłata]]</f>
        <v>120</v>
      </c>
      <c r="K28" s="4">
        <v>222</v>
      </c>
    </row>
    <row r="29" spans="1:11" ht="15.75" x14ac:dyDescent="0.25">
      <c r="A29" s="4">
        <v>23</v>
      </c>
      <c r="B29" s="1" t="s">
        <v>112</v>
      </c>
      <c r="C29" s="4">
        <v>4</v>
      </c>
      <c r="D29" s="4">
        <v>16</v>
      </c>
      <c r="E29" s="3">
        <v>0</v>
      </c>
      <c r="F29" s="3">
        <v>220</v>
      </c>
      <c r="G29" s="3">
        <f>Tabela16[[#This Row],[Nieobecny]]*10</f>
        <v>160</v>
      </c>
      <c r="H29" s="3"/>
      <c r="I29" s="3">
        <f>Tabela16[[#This Row],[Przypis 2]]-Tabela16[[#This Row],[Odpis]]+Tabela16[[#This Row],[Zwrot odpisu]]</f>
        <v>60</v>
      </c>
      <c r="J29" s="2">
        <f>Tabela16[[#This Row],[Przypis2]]+Tabela16[[#This Row],[Wpłata]]</f>
        <v>60</v>
      </c>
      <c r="K29" s="4">
        <v>223</v>
      </c>
    </row>
    <row r="30" spans="1:11" ht="15.75" x14ac:dyDescent="0.25">
      <c r="A30" s="4">
        <v>24</v>
      </c>
      <c r="B30" s="1" t="s">
        <v>113</v>
      </c>
      <c r="C30" s="10">
        <v>12</v>
      </c>
      <c r="D30" s="10">
        <v>8</v>
      </c>
      <c r="E30" s="3">
        <v>0</v>
      </c>
      <c r="F30" s="3">
        <v>220</v>
      </c>
      <c r="G30" s="3">
        <f>Tabela16[[#This Row],[Nieobecny]]*10</f>
        <v>80</v>
      </c>
      <c r="H30" s="3"/>
      <c r="I30" s="3">
        <f>Tabela16[[#This Row],[Przypis 2]]-Tabela16[[#This Row],[Odpis]]+Tabela16[[#This Row],[Zwrot odpisu]]</f>
        <v>140</v>
      </c>
      <c r="J30" s="2">
        <f>Tabela16[[#This Row],[Przypis2]]+Tabela16[[#This Row],[Wpłata]]</f>
        <v>140</v>
      </c>
      <c r="K30" s="4">
        <v>224</v>
      </c>
    </row>
    <row r="31" spans="1:11" ht="15.75" x14ac:dyDescent="0.25">
      <c r="A31" s="1"/>
      <c r="B31" s="1" t="s">
        <v>5</v>
      </c>
      <c r="C31" s="4">
        <f t="shared" ref="C31:J31" si="0">SUM(C7:C30)</f>
        <v>200</v>
      </c>
      <c r="D31" s="4">
        <f t="shared" si="0"/>
        <v>280</v>
      </c>
      <c r="E31" s="2">
        <f t="shared" si="0"/>
        <v>0</v>
      </c>
      <c r="F31" s="2">
        <f t="shared" si="0"/>
        <v>5280</v>
      </c>
      <c r="G31" s="2">
        <f t="shared" si="0"/>
        <v>2800</v>
      </c>
      <c r="H31" s="2">
        <f>SUM(H6:H30)</f>
        <v>0</v>
      </c>
      <c r="I31" s="2">
        <f t="shared" si="0"/>
        <v>2480</v>
      </c>
      <c r="J31" s="2">
        <f t="shared" si="0"/>
        <v>2480</v>
      </c>
      <c r="K31" s="1"/>
    </row>
    <row r="33" spans="2:6" ht="15.75" x14ac:dyDescent="0.25">
      <c r="B33" s="1"/>
    </row>
    <row r="34" spans="2:6" ht="15.75" x14ac:dyDescent="0.25">
      <c r="B34" s="1" t="s">
        <v>16</v>
      </c>
      <c r="F34" s="1" t="s">
        <v>17</v>
      </c>
    </row>
    <row r="35" spans="2:6" x14ac:dyDescent="0.25">
      <c r="B35" s="23">
        <v>46076</v>
      </c>
    </row>
  </sheetData>
  <pageMargins left="0.7" right="0.7" top="0.75" bottom="0.75" header="0.3" footer="0.3"/>
  <pageSetup paperSize="9" scale="87" orientation="landscape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47"/>
  <sheetViews>
    <sheetView topLeftCell="A8" workbookViewId="0">
      <selection activeCell="D42" sqref="D42"/>
    </sheetView>
  </sheetViews>
  <sheetFormatPr defaultRowHeight="15" x14ac:dyDescent="0.25"/>
  <cols>
    <col min="1" max="1" width="5.140625" customWidth="1"/>
    <col min="2" max="2" width="35.85546875" customWidth="1"/>
    <col min="3" max="4" width="9.140625" customWidth="1"/>
    <col min="5" max="6" width="14.42578125" customWidth="1"/>
    <col min="7" max="7" width="14.5703125" customWidth="1"/>
    <col min="8" max="8" width="13.5703125" customWidth="1"/>
    <col min="9" max="9" width="15.42578125" customWidth="1"/>
    <col min="10" max="10" width="16" customWidth="1"/>
    <col min="11" max="11" width="16.42578125" customWidth="1"/>
    <col min="12" max="12" width="21.28515625" customWidth="1"/>
    <col min="13" max="13" width="16.7109375" customWidth="1"/>
    <col min="14" max="14" width="10.85546875" customWidth="1"/>
    <col min="16" max="16" width="13.7109375" customWidth="1"/>
  </cols>
  <sheetData>
    <row r="1" spans="1:10" ht="16.5" customHeight="1" x14ac:dyDescent="0.25"/>
    <row r="2" spans="1:10" ht="14.25" customHeight="1" x14ac:dyDescent="0.25">
      <c r="E2" s="15" t="s">
        <v>145</v>
      </c>
    </row>
    <row r="3" spans="1:10" ht="15.75" x14ac:dyDescent="0.25">
      <c r="A3" s="1" t="s">
        <v>7</v>
      </c>
      <c r="B3" s="1" t="s">
        <v>25</v>
      </c>
      <c r="C3" s="1" t="s">
        <v>0</v>
      </c>
      <c r="D3" s="1" t="s">
        <v>1</v>
      </c>
      <c r="E3" s="17" t="s">
        <v>2</v>
      </c>
      <c r="F3" s="1" t="s">
        <v>21</v>
      </c>
      <c r="G3" s="1" t="s">
        <v>4</v>
      </c>
      <c r="H3" s="1" t="s">
        <v>15</v>
      </c>
      <c r="I3" s="1" t="s">
        <v>5</v>
      </c>
      <c r="J3" s="1" t="s">
        <v>6</v>
      </c>
    </row>
    <row r="4" spans="1:10" ht="15.75" x14ac:dyDescent="0.25">
      <c r="A4" s="1"/>
      <c r="B4" s="7" t="s">
        <v>146</v>
      </c>
      <c r="C4" s="1"/>
      <c r="D4" s="1"/>
      <c r="E4" s="18" t="s">
        <v>8</v>
      </c>
      <c r="F4" s="6" t="s">
        <v>9</v>
      </c>
      <c r="G4" s="6" t="s">
        <v>9</v>
      </c>
      <c r="H4" s="6" t="s">
        <v>9</v>
      </c>
      <c r="I4" s="3"/>
      <c r="J4" s="4"/>
    </row>
    <row r="5" spans="1:10" ht="15.75" x14ac:dyDescent="0.25">
      <c r="A5" s="1"/>
      <c r="B5" s="6" t="s">
        <v>11</v>
      </c>
      <c r="C5" s="1"/>
      <c r="D5" s="1"/>
      <c r="E5" s="22" t="s">
        <v>147</v>
      </c>
      <c r="F5" s="22" t="s">
        <v>147</v>
      </c>
      <c r="G5" s="22" t="s">
        <v>144</v>
      </c>
      <c r="H5" s="22" t="s">
        <v>147</v>
      </c>
      <c r="I5" s="3"/>
      <c r="J5" s="4"/>
    </row>
    <row r="6" spans="1:10" ht="15.75" x14ac:dyDescent="0.25">
      <c r="A6" s="4">
        <v>1</v>
      </c>
      <c r="B6" s="6" t="s">
        <v>44</v>
      </c>
      <c r="C6" s="4">
        <v>16</v>
      </c>
      <c r="D6" s="4">
        <v>4</v>
      </c>
      <c r="E6" s="3">
        <v>0</v>
      </c>
      <c r="F6" s="3">
        <v>220</v>
      </c>
      <c r="G6" s="3">
        <f>Tabela14[[#This Row],[Nieobecny]]*10</f>
        <v>40</v>
      </c>
      <c r="H6" s="3">
        <f>Tabela14[[#This Row],[Przypis ]]-Tabela14[[#This Row],[Odpis]]</f>
        <v>180</v>
      </c>
      <c r="I6" s="2">
        <f>Tabela14[[#This Row],[Wpłata]]+Tabela14[[#This Row],[Przypis]]</f>
        <v>180</v>
      </c>
      <c r="J6" s="4">
        <v>401</v>
      </c>
    </row>
    <row r="7" spans="1:10" ht="15.75" x14ac:dyDescent="0.25">
      <c r="A7" s="10">
        <v>2</v>
      </c>
      <c r="B7" s="19" t="s">
        <v>45</v>
      </c>
      <c r="C7" s="4">
        <v>16</v>
      </c>
      <c r="D7" s="4">
        <v>4</v>
      </c>
      <c r="E7" s="3">
        <v>0</v>
      </c>
      <c r="F7" s="3">
        <v>220</v>
      </c>
      <c r="G7" s="3">
        <f>Tabela14[[#This Row],[Nieobecny]]*10</f>
        <v>40</v>
      </c>
      <c r="H7" s="3">
        <f>Tabela14[[#This Row],[Przypis ]]-Tabela14[[#This Row],[Odpis]]</f>
        <v>180</v>
      </c>
      <c r="I7" s="2">
        <f>Tabela14[[#This Row],[Wpłata]]+Tabela14[[#This Row],[Przypis]]</f>
        <v>180</v>
      </c>
      <c r="J7" s="4">
        <v>402</v>
      </c>
    </row>
    <row r="8" spans="1:10" ht="15.75" x14ac:dyDescent="0.25">
      <c r="A8" s="4">
        <v>3</v>
      </c>
      <c r="B8" s="1" t="s">
        <v>46</v>
      </c>
      <c r="C8" s="4">
        <v>11</v>
      </c>
      <c r="D8" s="4">
        <v>9</v>
      </c>
      <c r="E8" s="3">
        <v>0</v>
      </c>
      <c r="F8" s="3">
        <v>220</v>
      </c>
      <c r="G8" s="3">
        <f>Tabela14[[#This Row],[Nieobecny]]*10</f>
        <v>90</v>
      </c>
      <c r="H8" s="3">
        <f>Tabela14[[#This Row],[Przypis ]]-Tabela14[[#This Row],[Odpis]]</f>
        <v>130</v>
      </c>
      <c r="I8" s="2">
        <f>Tabela14[[#This Row],[Wpłata]]+Tabela14[[#This Row],[Przypis]]</f>
        <v>130</v>
      </c>
      <c r="J8" s="4">
        <v>403</v>
      </c>
    </row>
    <row r="9" spans="1:10" ht="15.75" x14ac:dyDescent="0.25">
      <c r="A9" s="4">
        <v>4</v>
      </c>
      <c r="B9" s="19" t="s">
        <v>47</v>
      </c>
      <c r="C9" s="4">
        <v>20</v>
      </c>
      <c r="D9" s="4">
        <v>0</v>
      </c>
      <c r="E9" s="3">
        <v>0</v>
      </c>
      <c r="F9" s="3">
        <v>220</v>
      </c>
      <c r="G9" s="3">
        <f>Tabela14[[#This Row],[Nieobecny]]*10</f>
        <v>0</v>
      </c>
      <c r="H9" s="3">
        <f>Tabela14[[#This Row],[Przypis ]]-Tabela14[[#This Row],[Odpis]]</f>
        <v>220</v>
      </c>
      <c r="I9" s="2">
        <f>Tabela14[[#This Row],[Wpłata]]+Tabela14[[#This Row],[Przypis]]</f>
        <v>220</v>
      </c>
      <c r="J9" s="4">
        <v>404</v>
      </c>
    </row>
    <row r="10" spans="1:10" ht="15.75" x14ac:dyDescent="0.25">
      <c r="A10" s="10">
        <v>5</v>
      </c>
      <c r="B10" s="19" t="s">
        <v>48</v>
      </c>
      <c r="C10" s="10">
        <v>20</v>
      </c>
      <c r="D10" s="10">
        <v>0</v>
      </c>
      <c r="E10" s="3">
        <v>0</v>
      </c>
      <c r="F10" s="3">
        <v>220</v>
      </c>
      <c r="G10" s="3">
        <f>Tabela14[[#This Row],[Nieobecny]]*10</f>
        <v>0</v>
      </c>
      <c r="H10" s="3">
        <f>Tabela14[[#This Row],[Przypis ]]-Tabela14[[#This Row],[Odpis]]</f>
        <v>220</v>
      </c>
      <c r="I10" s="2">
        <f>Tabela14[[#This Row],[Wpłata]]+Tabela14[[#This Row],[Przypis]]</f>
        <v>220</v>
      </c>
      <c r="J10" s="4">
        <v>405</v>
      </c>
    </row>
    <row r="11" spans="1:10" ht="15.75" x14ac:dyDescent="0.25">
      <c r="A11" s="4">
        <v>6</v>
      </c>
      <c r="B11" s="1" t="s">
        <v>49</v>
      </c>
      <c r="C11" s="4">
        <v>15</v>
      </c>
      <c r="D11" s="11">
        <v>5</v>
      </c>
      <c r="E11" s="3">
        <v>0</v>
      </c>
      <c r="F11" s="3">
        <v>220</v>
      </c>
      <c r="G11" s="3">
        <f>Tabela14[[#This Row],[Nieobecny]]*10</f>
        <v>50</v>
      </c>
      <c r="H11" s="3">
        <f>Tabela14[[#This Row],[Przypis ]]-Tabela14[[#This Row],[Odpis]]</f>
        <v>170</v>
      </c>
      <c r="I11" s="2">
        <f>Tabela14[[#This Row],[Wpłata]]+Tabela14[[#This Row],[Przypis]]</f>
        <v>170</v>
      </c>
      <c r="J11" s="4">
        <v>406</v>
      </c>
    </row>
    <row r="12" spans="1:10" ht="15.75" x14ac:dyDescent="0.25">
      <c r="A12" s="4">
        <v>7</v>
      </c>
      <c r="B12" s="1" t="s">
        <v>50</v>
      </c>
      <c r="C12" s="4">
        <v>13</v>
      </c>
      <c r="D12" s="4">
        <v>7</v>
      </c>
      <c r="E12" s="3">
        <v>0</v>
      </c>
      <c r="F12" s="3">
        <v>220</v>
      </c>
      <c r="G12" s="3">
        <f>Tabela14[[#This Row],[Nieobecny]]*10</f>
        <v>70</v>
      </c>
      <c r="H12" s="3">
        <f>Tabela14[[#This Row],[Przypis ]]-Tabela14[[#This Row],[Odpis]]</f>
        <v>150</v>
      </c>
      <c r="I12" s="2">
        <f>Tabela14[[#This Row],[Wpłata]]+Tabela14[[#This Row],[Przypis]]</f>
        <v>150</v>
      </c>
      <c r="J12" s="4">
        <v>407</v>
      </c>
    </row>
    <row r="13" spans="1:10" ht="15.75" x14ac:dyDescent="0.25">
      <c r="A13" s="10">
        <v>8</v>
      </c>
      <c r="B13" s="1" t="s">
        <v>133</v>
      </c>
      <c r="C13" s="4">
        <v>10</v>
      </c>
      <c r="D13" s="4">
        <v>10</v>
      </c>
      <c r="E13" s="3">
        <v>0</v>
      </c>
      <c r="F13" s="3">
        <v>220</v>
      </c>
      <c r="G13" s="3">
        <f>Tabela14[[#This Row],[Nieobecny]]*10</f>
        <v>100</v>
      </c>
      <c r="H13" s="3">
        <f>Tabela14[[#This Row],[Przypis ]]-Tabela14[[#This Row],[Odpis]]</f>
        <v>120</v>
      </c>
      <c r="I13" s="2">
        <f>Tabela14[[#This Row],[Wpłata]]+Tabela14[[#This Row],[Przypis]]</f>
        <v>120</v>
      </c>
      <c r="J13" s="4">
        <v>408</v>
      </c>
    </row>
    <row r="14" spans="1:10" ht="15.75" x14ac:dyDescent="0.25">
      <c r="A14" s="4">
        <v>9</v>
      </c>
      <c r="B14" s="19" t="s">
        <v>51</v>
      </c>
      <c r="C14" s="4">
        <v>9</v>
      </c>
      <c r="D14" s="4">
        <v>11</v>
      </c>
      <c r="E14" s="3">
        <v>0</v>
      </c>
      <c r="F14" s="3">
        <v>220</v>
      </c>
      <c r="G14" s="3">
        <f>Tabela14[[#This Row],[Nieobecny]]*10</f>
        <v>110</v>
      </c>
      <c r="H14" s="3">
        <f>Tabela14[[#This Row],[Przypis ]]-Tabela14[[#This Row],[Odpis]]</f>
        <v>110</v>
      </c>
      <c r="I14" s="2">
        <f>Tabela14[[#This Row],[Wpłata]]+Tabela14[[#This Row],[Przypis]]</f>
        <v>110</v>
      </c>
      <c r="J14" s="4">
        <v>409</v>
      </c>
    </row>
    <row r="15" spans="1:10" ht="15.75" x14ac:dyDescent="0.25">
      <c r="A15" s="4">
        <v>10</v>
      </c>
      <c r="B15" s="1" t="s">
        <v>52</v>
      </c>
      <c r="C15" s="4">
        <v>12</v>
      </c>
      <c r="D15" s="4">
        <v>8</v>
      </c>
      <c r="E15" s="3">
        <v>0</v>
      </c>
      <c r="F15" s="3">
        <v>220</v>
      </c>
      <c r="G15" s="3">
        <f>Tabela14[[#This Row],[Nieobecny]]*10</f>
        <v>80</v>
      </c>
      <c r="H15" s="3">
        <f>Tabela14[[#This Row],[Przypis ]]-Tabela14[[#This Row],[Odpis]]</f>
        <v>140</v>
      </c>
      <c r="I15" s="2">
        <f>Tabela14[[#This Row],[Wpłata]]+Tabela14[[#This Row],[Przypis]]</f>
        <v>140</v>
      </c>
      <c r="J15" s="4">
        <v>410</v>
      </c>
    </row>
    <row r="16" spans="1:10" ht="15.75" x14ac:dyDescent="0.25">
      <c r="A16" s="10">
        <v>11</v>
      </c>
      <c r="B16" s="19" t="s">
        <v>53</v>
      </c>
      <c r="C16" s="4">
        <v>11</v>
      </c>
      <c r="D16" s="4">
        <v>9</v>
      </c>
      <c r="E16" s="3">
        <v>0</v>
      </c>
      <c r="F16" s="3">
        <v>220</v>
      </c>
      <c r="G16" s="3">
        <f>Tabela14[[#This Row],[Nieobecny]]*10</f>
        <v>90</v>
      </c>
      <c r="H16" s="3">
        <f>Tabela14[[#This Row],[Przypis ]]-Tabela14[[#This Row],[Odpis]]</f>
        <v>130</v>
      </c>
      <c r="I16" s="2">
        <f>Tabela14[[#This Row],[Wpłata]]+Tabela14[[#This Row],[Przypis]]</f>
        <v>130</v>
      </c>
      <c r="J16" s="4">
        <v>411</v>
      </c>
    </row>
    <row r="17" spans="1:10" ht="15.75" x14ac:dyDescent="0.25">
      <c r="A17" s="4">
        <v>12</v>
      </c>
      <c r="B17" s="19" t="s">
        <v>22</v>
      </c>
      <c r="C17" s="10">
        <v>9</v>
      </c>
      <c r="D17" s="10">
        <v>11</v>
      </c>
      <c r="E17" s="3">
        <v>0</v>
      </c>
      <c r="F17" s="3">
        <v>220</v>
      </c>
      <c r="G17" s="3">
        <f>Tabela14[[#This Row],[Nieobecny]]*10</f>
        <v>110</v>
      </c>
      <c r="H17" s="3">
        <f>Tabela14[[#This Row],[Przypis ]]-Tabela14[[#This Row],[Odpis]]</f>
        <v>110</v>
      </c>
      <c r="I17" s="2">
        <f>Tabela14[[#This Row],[Wpłata]]+Tabela14[[#This Row],[Przypis]]</f>
        <v>110</v>
      </c>
      <c r="J17" s="4">
        <v>412</v>
      </c>
    </row>
    <row r="18" spans="1:10" ht="15.75" x14ac:dyDescent="0.25">
      <c r="A18" s="4">
        <v>13</v>
      </c>
      <c r="B18" s="1" t="s">
        <v>134</v>
      </c>
      <c r="C18" s="4">
        <v>8</v>
      </c>
      <c r="D18" s="4">
        <v>12</v>
      </c>
      <c r="E18" s="3">
        <v>0</v>
      </c>
      <c r="F18" s="3">
        <v>220</v>
      </c>
      <c r="G18" s="3">
        <f>Tabela14[[#This Row],[Nieobecny]]*10</f>
        <v>120</v>
      </c>
      <c r="H18" s="3">
        <f>Tabela14[[#This Row],[Przypis ]]-Tabela14[[#This Row],[Odpis]]</f>
        <v>100</v>
      </c>
      <c r="I18" s="2">
        <f>Tabela14[[#This Row],[Wpłata]]+Tabela14[[#This Row],[Przypis]]</f>
        <v>100</v>
      </c>
      <c r="J18" s="4">
        <v>413</v>
      </c>
    </row>
    <row r="19" spans="1:10" ht="15.75" x14ac:dyDescent="0.25">
      <c r="A19" s="10">
        <v>14</v>
      </c>
      <c r="B19" s="19" t="s">
        <v>54</v>
      </c>
      <c r="C19" s="10">
        <v>4</v>
      </c>
      <c r="D19" s="11">
        <v>16</v>
      </c>
      <c r="E19" s="3">
        <v>0</v>
      </c>
      <c r="F19" s="3">
        <v>220</v>
      </c>
      <c r="G19" s="3">
        <f>Tabela14[[#This Row],[Nieobecny]]*10</f>
        <v>160</v>
      </c>
      <c r="H19" s="3">
        <f>Tabela14[[#This Row],[Przypis ]]-Tabela14[[#This Row],[Odpis]]</f>
        <v>60</v>
      </c>
      <c r="I19" s="2">
        <f>Tabela14[[#This Row],[Wpłata]]+Tabela14[[#This Row],[Przypis]]</f>
        <v>60</v>
      </c>
      <c r="J19" s="4">
        <v>414</v>
      </c>
    </row>
    <row r="20" spans="1:10" ht="15.75" x14ac:dyDescent="0.25">
      <c r="A20" s="4">
        <v>15</v>
      </c>
      <c r="B20" s="19" t="s">
        <v>23</v>
      </c>
      <c r="C20" s="4">
        <v>19</v>
      </c>
      <c r="D20" s="10">
        <v>1</v>
      </c>
      <c r="E20" s="3">
        <v>0</v>
      </c>
      <c r="F20" s="3">
        <v>220</v>
      </c>
      <c r="G20" s="3">
        <f>Tabela14[[#This Row],[Nieobecny]]*10</f>
        <v>10</v>
      </c>
      <c r="H20" s="3">
        <f>Tabela14[[#This Row],[Przypis ]]-Tabela14[[#This Row],[Odpis]]</f>
        <v>210</v>
      </c>
      <c r="I20" s="2">
        <f>Tabela14[[#This Row],[Wpłata]]+Tabela14[[#This Row],[Przypis]]</f>
        <v>210</v>
      </c>
      <c r="J20" s="4">
        <v>415</v>
      </c>
    </row>
    <row r="21" spans="1:10" ht="15.75" x14ac:dyDescent="0.25">
      <c r="A21" s="4">
        <v>16</v>
      </c>
      <c r="B21" s="1" t="s">
        <v>135</v>
      </c>
      <c r="C21" s="4">
        <v>4</v>
      </c>
      <c r="D21" s="4">
        <v>16</v>
      </c>
      <c r="E21" s="3">
        <v>0</v>
      </c>
      <c r="F21" s="3">
        <v>220</v>
      </c>
      <c r="G21" s="3">
        <f>Tabela14[[#This Row],[Nieobecny]]*10</f>
        <v>160</v>
      </c>
      <c r="H21" s="3">
        <f>Tabela14[[#This Row],[Przypis ]]-Tabela14[[#This Row],[Odpis]]</f>
        <v>60</v>
      </c>
      <c r="I21" s="2">
        <f>Tabela14[[#This Row],[Wpłata]]+Tabela14[[#This Row],[Przypis]]</f>
        <v>60</v>
      </c>
      <c r="J21" s="4">
        <v>416</v>
      </c>
    </row>
    <row r="22" spans="1:10" ht="15.75" x14ac:dyDescent="0.25">
      <c r="A22" s="10">
        <v>17</v>
      </c>
      <c r="B22" s="19" t="s">
        <v>55</v>
      </c>
      <c r="C22" s="4">
        <v>4</v>
      </c>
      <c r="D22" s="4">
        <v>16</v>
      </c>
      <c r="E22" s="3">
        <v>0</v>
      </c>
      <c r="F22" s="3">
        <v>220</v>
      </c>
      <c r="G22" s="3">
        <f>Tabela14[[#This Row],[Nieobecny]]*10</f>
        <v>160</v>
      </c>
      <c r="H22" s="3">
        <f>Tabela14[[#This Row],[Przypis ]]-Tabela14[[#This Row],[Odpis]]</f>
        <v>60</v>
      </c>
      <c r="I22" s="2">
        <f>Tabela14[[#This Row],[Wpłata]]+Tabela14[[#This Row],[Przypis]]</f>
        <v>60</v>
      </c>
      <c r="J22" s="4">
        <v>417</v>
      </c>
    </row>
    <row r="23" spans="1:10" ht="15.75" x14ac:dyDescent="0.25">
      <c r="A23" s="4">
        <v>18</v>
      </c>
      <c r="B23" s="19" t="s">
        <v>56</v>
      </c>
      <c r="C23" s="10">
        <v>15</v>
      </c>
      <c r="D23" s="10">
        <v>5</v>
      </c>
      <c r="E23" s="3">
        <v>0</v>
      </c>
      <c r="F23" s="3">
        <v>220</v>
      </c>
      <c r="G23" s="3">
        <f>Tabela14[[#This Row],[Nieobecny]]*10</f>
        <v>50</v>
      </c>
      <c r="H23" s="3">
        <f>Tabela14[[#This Row],[Przypis ]]-Tabela14[[#This Row],[Odpis]]</f>
        <v>170</v>
      </c>
      <c r="I23" s="2">
        <f>Tabela14[[#This Row],[Wpłata]]+Tabela14[[#This Row],[Przypis]]</f>
        <v>170</v>
      </c>
      <c r="J23" s="4">
        <v>418</v>
      </c>
    </row>
    <row r="24" spans="1:10" ht="15.75" x14ac:dyDescent="0.25">
      <c r="A24" s="4">
        <v>19</v>
      </c>
      <c r="B24" s="19" t="s">
        <v>57</v>
      </c>
      <c r="C24" s="10">
        <v>11</v>
      </c>
      <c r="D24" s="10">
        <v>9</v>
      </c>
      <c r="E24" s="3">
        <v>0</v>
      </c>
      <c r="F24" s="3">
        <v>220</v>
      </c>
      <c r="G24" s="3">
        <f>Tabela14[[#This Row],[Nieobecny]]*10</f>
        <v>90</v>
      </c>
      <c r="H24" s="3">
        <f>Tabela14[[#This Row],[Przypis ]]-Tabela14[[#This Row],[Odpis]]</f>
        <v>130</v>
      </c>
      <c r="I24" s="2">
        <f>Tabela14[[#This Row],[Wpłata]]+Tabela14[[#This Row],[Przypis]]</f>
        <v>130</v>
      </c>
      <c r="J24" s="4">
        <v>419</v>
      </c>
    </row>
    <row r="25" spans="1:10" ht="15.75" x14ac:dyDescent="0.25">
      <c r="A25" s="10">
        <v>20</v>
      </c>
      <c r="B25" s="1" t="s">
        <v>58</v>
      </c>
      <c r="C25" s="4">
        <v>16</v>
      </c>
      <c r="D25" s="4">
        <v>4</v>
      </c>
      <c r="E25" s="3">
        <v>0</v>
      </c>
      <c r="F25" s="3">
        <v>220</v>
      </c>
      <c r="G25" s="3">
        <f>Tabela14[[#This Row],[Nieobecny]]*10</f>
        <v>40</v>
      </c>
      <c r="H25" s="3">
        <f>Tabela14[[#This Row],[Przypis ]]-Tabela14[[#This Row],[Odpis]]</f>
        <v>180</v>
      </c>
      <c r="I25" s="2">
        <f>Tabela14[[#This Row],[Wpłata]]+Tabela14[[#This Row],[Przypis]]</f>
        <v>180</v>
      </c>
      <c r="J25" s="4">
        <v>420</v>
      </c>
    </row>
    <row r="26" spans="1:10" ht="15.75" x14ac:dyDescent="0.25">
      <c r="A26" s="4">
        <v>21</v>
      </c>
      <c r="B26" s="1" t="s">
        <v>59</v>
      </c>
      <c r="C26" s="10">
        <v>10</v>
      </c>
      <c r="D26" s="10">
        <v>10</v>
      </c>
      <c r="E26" s="3">
        <v>0</v>
      </c>
      <c r="F26" s="3">
        <v>220</v>
      </c>
      <c r="G26" s="3">
        <f>Tabela14[[#This Row],[Nieobecny]]*10</f>
        <v>100</v>
      </c>
      <c r="H26" s="3">
        <f>Tabela14[[#This Row],[Przypis ]]-Tabela14[[#This Row],[Odpis]]</f>
        <v>120</v>
      </c>
      <c r="I26" s="2">
        <f>Tabela14[[#This Row],[Wpłata]]+Tabela14[[#This Row],[Przypis]]</f>
        <v>120</v>
      </c>
      <c r="J26" s="4">
        <v>421</v>
      </c>
    </row>
    <row r="27" spans="1:10" ht="15.75" x14ac:dyDescent="0.25">
      <c r="A27" s="4">
        <v>22</v>
      </c>
      <c r="B27" s="19" t="s">
        <v>60</v>
      </c>
      <c r="C27" s="4">
        <v>13</v>
      </c>
      <c r="D27" s="4">
        <v>7</v>
      </c>
      <c r="E27" s="3">
        <v>0</v>
      </c>
      <c r="F27" s="3">
        <v>220</v>
      </c>
      <c r="G27" s="3">
        <f>Tabela14[[#This Row],[Nieobecny]]*10</f>
        <v>70</v>
      </c>
      <c r="H27" s="3">
        <f>Tabela14[[#This Row],[Przypis ]]-Tabela14[[#This Row],[Odpis]]</f>
        <v>150</v>
      </c>
      <c r="I27" s="2">
        <f>Tabela14[[#This Row],[Wpłata]]+Tabela14[[#This Row],[Przypis]]</f>
        <v>150</v>
      </c>
      <c r="J27" s="4">
        <v>422</v>
      </c>
    </row>
    <row r="28" spans="1:10" ht="15.75" x14ac:dyDescent="0.25">
      <c r="A28" s="10">
        <v>23</v>
      </c>
      <c r="B28" s="1" t="s">
        <v>136</v>
      </c>
      <c r="C28" s="4">
        <v>17</v>
      </c>
      <c r="D28" s="4">
        <v>3</v>
      </c>
      <c r="E28" s="3">
        <v>0</v>
      </c>
      <c r="F28" s="3">
        <v>220</v>
      </c>
      <c r="G28" s="3">
        <f>Tabela14[[#This Row],[Nieobecny]]*10</f>
        <v>30</v>
      </c>
      <c r="H28" s="3">
        <f>Tabela14[[#This Row],[Przypis ]]-Tabela14[[#This Row],[Odpis]]</f>
        <v>190</v>
      </c>
      <c r="I28" s="2">
        <f>Tabela14[[#This Row],[Wpłata]]+Tabela14[[#This Row],[Przypis]]</f>
        <v>190</v>
      </c>
      <c r="J28" s="4">
        <v>423</v>
      </c>
    </row>
    <row r="29" spans="1:10" ht="15.75" x14ac:dyDescent="0.25">
      <c r="A29" s="4">
        <v>24</v>
      </c>
      <c r="B29" s="19" t="s">
        <v>61</v>
      </c>
      <c r="C29" s="4">
        <v>7</v>
      </c>
      <c r="D29" s="4">
        <v>13</v>
      </c>
      <c r="E29" s="3">
        <v>0</v>
      </c>
      <c r="F29" s="3">
        <v>220</v>
      </c>
      <c r="G29" s="3">
        <f>Tabela14[[#This Row],[Nieobecny]]*10</f>
        <v>130</v>
      </c>
      <c r="H29" s="3">
        <f>Tabela14[[#This Row],[Przypis ]]-Tabela14[[#This Row],[Odpis]]</f>
        <v>90</v>
      </c>
      <c r="I29" s="2">
        <f>Tabela14[[#This Row],[Wpłata]]+Tabela14[[#This Row],[Przypis]]</f>
        <v>90</v>
      </c>
      <c r="J29" s="4">
        <v>424</v>
      </c>
    </row>
    <row r="30" spans="1:10" ht="15.75" x14ac:dyDescent="0.25">
      <c r="A30" s="4">
        <v>25</v>
      </c>
      <c r="B30" s="19" t="s">
        <v>62</v>
      </c>
      <c r="C30" s="4">
        <v>20</v>
      </c>
      <c r="D30" s="4">
        <v>0</v>
      </c>
      <c r="E30" s="3">
        <v>0</v>
      </c>
      <c r="F30" s="3">
        <v>220</v>
      </c>
      <c r="G30" s="3">
        <f>Tabela14[[#This Row],[Nieobecny]]*10</f>
        <v>0</v>
      </c>
      <c r="H30" s="3">
        <f>Tabela14[[#This Row],[Przypis ]]-Tabela14[[#This Row],[Odpis]]</f>
        <v>220</v>
      </c>
      <c r="I30" s="2">
        <f>Tabela14[[#This Row],[Wpłata]]+Tabela14[[#This Row],[Przypis]]</f>
        <v>220</v>
      </c>
      <c r="J30" s="4">
        <v>425</v>
      </c>
    </row>
    <row r="31" spans="1:10" ht="15.75" x14ac:dyDescent="0.25">
      <c r="A31" s="10">
        <v>26</v>
      </c>
      <c r="B31" s="1" t="s">
        <v>33</v>
      </c>
      <c r="C31" s="10">
        <v>10</v>
      </c>
      <c r="D31" s="10">
        <v>10</v>
      </c>
      <c r="E31" s="3">
        <v>0</v>
      </c>
      <c r="F31" s="3">
        <v>220</v>
      </c>
      <c r="G31" s="3">
        <f>Tabela14[[#This Row],[Nieobecny]]*10</f>
        <v>100</v>
      </c>
      <c r="H31" s="3">
        <f>Tabela14[[#This Row],[Przypis ]]-Tabela14[[#This Row],[Odpis]]</f>
        <v>120</v>
      </c>
      <c r="I31" s="2">
        <f>Tabela14[[#This Row],[Wpłata]]+Tabela14[[#This Row],[Przypis]]</f>
        <v>120</v>
      </c>
      <c r="J31" s="4">
        <v>426</v>
      </c>
    </row>
    <row r="32" spans="1:10" ht="15.75" x14ac:dyDescent="0.25">
      <c r="A32" s="4">
        <v>27</v>
      </c>
      <c r="B32" s="1" t="s">
        <v>63</v>
      </c>
      <c r="C32" s="4">
        <v>16</v>
      </c>
      <c r="D32" s="4">
        <v>4</v>
      </c>
      <c r="E32" s="3">
        <v>0</v>
      </c>
      <c r="F32" s="3">
        <v>220</v>
      </c>
      <c r="G32" s="3">
        <f>Tabela14[[#This Row],[Nieobecny]]*10</f>
        <v>40</v>
      </c>
      <c r="H32" s="3">
        <f>Tabela14[[#This Row],[Przypis ]]-Tabela14[[#This Row],[Odpis]]</f>
        <v>180</v>
      </c>
      <c r="I32" s="2">
        <f>Tabela14[[#This Row],[Wpłata]]+Tabela14[[#This Row],[Przypis]]</f>
        <v>180</v>
      </c>
      <c r="J32" s="4">
        <v>427</v>
      </c>
    </row>
    <row r="33" spans="1:10" ht="15.75" x14ac:dyDescent="0.25">
      <c r="A33" s="4">
        <v>28</v>
      </c>
      <c r="B33" s="1" t="s">
        <v>20</v>
      </c>
      <c r="C33" s="10">
        <v>3</v>
      </c>
      <c r="D33" s="10">
        <v>17</v>
      </c>
      <c r="E33" s="3">
        <v>0</v>
      </c>
      <c r="F33" s="3">
        <v>220</v>
      </c>
      <c r="G33" s="3">
        <f>Tabela14[[#This Row],[Nieobecny]]*10</f>
        <v>170</v>
      </c>
      <c r="H33" s="3">
        <f>Tabela14[[#This Row],[Przypis ]]-Tabela14[[#This Row],[Odpis]]</f>
        <v>50</v>
      </c>
      <c r="I33" s="2">
        <f>Tabela14[[#This Row],[Wpłata]]+Tabela14[[#This Row],[Przypis]]</f>
        <v>50</v>
      </c>
      <c r="J33" s="4">
        <v>428</v>
      </c>
    </row>
    <row r="34" spans="1:10" ht="15.75" x14ac:dyDescent="0.25">
      <c r="A34" s="10">
        <v>29</v>
      </c>
      <c r="B34" s="1" t="s">
        <v>64</v>
      </c>
      <c r="C34" s="4">
        <v>14</v>
      </c>
      <c r="D34" s="4">
        <v>6</v>
      </c>
      <c r="E34" s="3">
        <v>0</v>
      </c>
      <c r="F34" s="3">
        <v>220</v>
      </c>
      <c r="G34" s="3">
        <f>Tabela14[[#This Row],[Nieobecny]]*10</f>
        <v>60</v>
      </c>
      <c r="H34" s="3">
        <f>Tabela14[[#This Row],[Przypis ]]-Tabela14[[#This Row],[Odpis]]</f>
        <v>160</v>
      </c>
      <c r="I34" s="2">
        <f>Tabela14[[#This Row],[Wpłata]]+Tabela14[[#This Row],[Przypis]]</f>
        <v>160</v>
      </c>
      <c r="J34" s="4">
        <v>429</v>
      </c>
    </row>
    <row r="35" spans="1:10" ht="15.75" x14ac:dyDescent="0.25">
      <c r="A35" s="4">
        <v>30</v>
      </c>
      <c r="B35" s="1" t="s">
        <v>65</v>
      </c>
      <c r="C35" s="4">
        <v>13</v>
      </c>
      <c r="D35" s="4">
        <v>7</v>
      </c>
      <c r="E35" s="3">
        <v>0</v>
      </c>
      <c r="F35" s="3">
        <v>220</v>
      </c>
      <c r="G35" s="3">
        <f>Tabela14[[#This Row],[Nieobecny]]*10</f>
        <v>70</v>
      </c>
      <c r="H35" s="3">
        <f>Tabela14[[#This Row],[Przypis ]]-Tabela14[[#This Row],[Odpis]]</f>
        <v>150</v>
      </c>
      <c r="I35" s="2">
        <f>Tabela14[[#This Row],[Wpłata]]+Tabela14[[#This Row],[Przypis]]</f>
        <v>150</v>
      </c>
      <c r="J35" s="4">
        <v>430</v>
      </c>
    </row>
    <row r="36" spans="1:10" ht="15.75" x14ac:dyDescent="0.25">
      <c r="A36" s="4">
        <v>31</v>
      </c>
      <c r="B36" s="1" t="s">
        <v>137</v>
      </c>
      <c r="C36" s="10">
        <v>19</v>
      </c>
      <c r="D36" s="10">
        <v>1</v>
      </c>
      <c r="E36" s="3">
        <v>0</v>
      </c>
      <c r="F36" s="3">
        <v>220</v>
      </c>
      <c r="G36" s="3">
        <f>Tabela14[[#This Row],[Nieobecny]]*10</f>
        <v>10</v>
      </c>
      <c r="H36" s="3">
        <f>Tabela14[[#This Row],[Przypis ]]-Tabela14[[#This Row],[Odpis]]</f>
        <v>210</v>
      </c>
      <c r="I36" s="2">
        <f>Tabela14[[#This Row],[Wpłata]]+Tabela14[[#This Row],[Przypis]]</f>
        <v>210</v>
      </c>
      <c r="J36" s="4">
        <v>431</v>
      </c>
    </row>
    <row r="37" spans="1:10" ht="15.75" x14ac:dyDescent="0.25">
      <c r="A37" s="10">
        <v>32</v>
      </c>
      <c r="B37" s="1" t="s">
        <v>66</v>
      </c>
      <c r="C37" s="4">
        <v>17</v>
      </c>
      <c r="D37" s="4">
        <v>3</v>
      </c>
      <c r="E37" s="3">
        <v>0</v>
      </c>
      <c r="F37" s="3">
        <v>220</v>
      </c>
      <c r="G37" s="3">
        <f>Tabela14[[#This Row],[Nieobecny]]*10</f>
        <v>30</v>
      </c>
      <c r="H37" s="3">
        <f>Tabela14[[#This Row],[Przypis ]]-Tabela14[[#This Row],[Odpis]]</f>
        <v>190</v>
      </c>
      <c r="I37" s="2">
        <f>Tabela14[[#This Row],[Wpłata]]+Tabela14[[#This Row],[Przypis]]</f>
        <v>190</v>
      </c>
      <c r="J37" s="4">
        <v>432</v>
      </c>
    </row>
    <row r="38" spans="1:10" ht="15.75" x14ac:dyDescent="0.25">
      <c r="A38" s="4">
        <v>33</v>
      </c>
      <c r="B38" s="1" t="s">
        <v>138</v>
      </c>
      <c r="C38" s="4">
        <v>5</v>
      </c>
      <c r="D38" s="4">
        <v>15</v>
      </c>
      <c r="E38" s="3">
        <v>0</v>
      </c>
      <c r="F38" s="3">
        <v>220</v>
      </c>
      <c r="G38" s="3">
        <f>Tabela14[[#This Row],[Nieobecny]]*10</f>
        <v>150</v>
      </c>
      <c r="H38" s="3">
        <f>Tabela14[[#This Row],[Przypis ]]-Tabela14[[#This Row],[Odpis]]</f>
        <v>70</v>
      </c>
      <c r="I38" s="2">
        <f>Tabela14[[#This Row],[Wpłata]]+Tabela14[[#This Row],[Przypis]]</f>
        <v>70</v>
      </c>
      <c r="J38" s="4">
        <v>433</v>
      </c>
    </row>
    <row r="39" spans="1:10" ht="15.75" x14ac:dyDescent="0.25">
      <c r="A39" s="4">
        <v>34</v>
      </c>
      <c r="B39" s="1" t="s">
        <v>24</v>
      </c>
      <c r="C39" s="10">
        <v>9</v>
      </c>
      <c r="D39" s="10">
        <v>11</v>
      </c>
      <c r="E39" s="3">
        <v>0</v>
      </c>
      <c r="F39" s="3">
        <v>220</v>
      </c>
      <c r="G39" s="3">
        <f>Tabela14[[#This Row],[Nieobecny]]*10</f>
        <v>110</v>
      </c>
      <c r="H39" s="3">
        <f>Tabela14[[#This Row],[Przypis ]]-Tabela14[[#This Row],[Odpis]]</f>
        <v>110</v>
      </c>
      <c r="I39" s="2">
        <f>Tabela14[[#This Row],[Wpłata]]+Tabela14[[#This Row],[Przypis]]</f>
        <v>110</v>
      </c>
      <c r="J39" s="4">
        <v>434</v>
      </c>
    </row>
    <row r="40" spans="1:10" ht="15.75" x14ac:dyDescent="0.25">
      <c r="A40" s="10">
        <v>35</v>
      </c>
      <c r="B40" s="1" t="s">
        <v>67</v>
      </c>
      <c r="C40" s="10">
        <v>20</v>
      </c>
      <c r="D40" s="10">
        <v>0</v>
      </c>
      <c r="E40" s="3">
        <v>0</v>
      </c>
      <c r="F40" s="3">
        <v>220</v>
      </c>
      <c r="G40" s="3">
        <f>Tabela14[[#This Row],[Nieobecny]]*10</f>
        <v>0</v>
      </c>
      <c r="H40" s="3">
        <f>Tabela14[[#This Row],[Przypis ]]-Tabela14[[#This Row],[Odpis]]</f>
        <v>220</v>
      </c>
      <c r="I40" s="2">
        <f>Tabela14[[#This Row],[Wpłata]]+Tabela14[[#This Row],[Przypis]]</f>
        <v>220</v>
      </c>
      <c r="J40" s="4">
        <v>435</v>
      </c>
    </row>
    <row r="41" spans="1:10" ht="15.75" x14ac:dyDescent="0.25">
      <c r="A41" s="4">
        <v>36</v>
      </c>
      <c r="B41" s="1" t="s">
        <v>68</v>
      </c>
      <c r="C41" s="4">
        <v>18</v>
      </c>
      <c r="D41" s="4">
        <v>2</v>
      </c>
      <c r="E41" s="3">
        <v>0</v>
      </c>
      <c r="F41" s="3">
        <v>220</v>
      </c>
      <c r="G41" s="3">
        <f>Tabela14[[#This Row],[Nieobecny]]*10</f>
        <v>20</v>
      </c>
      <c r="H41" s="3">
        <f>Tabela14[[#This Row],[Przypis ]]-Tabela14[[#This Row],[Odpis]]</f>
        <v>200</v>
      </c>
      <c r="I41" s="2">
        <f>Tabela14[[#This Row],[Wpłata]]+Tabela14[[#This Row],[Przypis]]</f>
        <v>200</v>
      </c>
      <c r="J41" s="4">
        <v>436</v>
      </c>
    </row>
    <row r="42" spans="1:10" ht="15.75" x14ac:dyDescent="0.25">
      <c r="A42" s="4"/>
      <c r="B42" s="1" t="s">
        <v>5</v>
      </c>
      <c r="C42" s="4">
        <f t="shared" ref="C42:E42" si="0">SUM(C6:C41)</f>
        <v>454</v>
      </c>
      <c r="D42" s="4">
        <f t="shared" si="0"/>
        <v>266</v>
      </c>
      <c r="E42" s="2">
        <f t="shared" si="0"/>
        <v>0</v>
      </c>
      <c r="F42" s="2">
        <f>SUM(F6:F41)</f>
        <v>7920</v>
      </c>
      <c r="G42" s="2">
        <f>SUM(G6:G41)</f>
        <v>2660</v>
      </c>
      <c r="H42" s="2">
        <f>SUM(H6:H41)</f>
        <v>5260</v>
      </c>
      <c r="I42" s="2">
        <f>SUM(I6:I41)</f>
        <v>5260</v>
      </c>
      <c r="J42" s="4"/>
    </row>
    <row r="43" spans="1:10" ht="15.75" x14ac:dyDescent="0.25">
      <c r="C43" s="1"/>
      <c r="D43" s="1"/>
      <c r="F43" s="1"/>
      <c r="G43" s="1"/>
    </row>
    <row r="44" spans="1:10" ht="15.75" x14ac:dyDescent="0.25">
      <c r="B44" s="1"/>
    </row>
    <row r="45" spans="1:10" ht="15.75" x14ac:dyDescent="0.25">
      <c r="C45" s="1"/>
      <c r="D45" s="1"/>
      <c r="E45" s="1"/>
      <c r="F45" s="1"/>
      <c r="G45" s="1"/>
    </row>
    <row r="46" spans="1:10" ht="15.75" x14ac:dyDescent="0.25">
      <c r="B46" s="1" t="s">
        <v>16</v>
      </c>
      <c r="E46" s="1" t="s">
        <v>17</v>
      </c>
    </row>
    <row r="47" spans="1:10" x14ac:dyDescent="0.25">
      <c r="B47" s="23">
        <v>46076</v>
      </c>
    </row>
  </sheetData>
  <pageMargins left="0" right="0" top="0.74803149606299213" bottom="0.74803149606299213" header="0.31496062992125984" footer="0.31496062992125984"/>
  <pageSetup paperSize="9" scale="68" orientation="landscape" horizontalDpi="0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K36"/>
  <sheetViews>
    <sheetView workbookViewId="0">
      <selection activeCell="D32" sqref="D32"/>
    </sheetView>
  </sheetViews>
  <sheetFormatPr defaultRowHeight="15" x14ac:dyDescent="0.25"/>
  <cols>
    <col min="1" max="1" width="5.140625" customWidth="1"/>
    <col min="2" max="2" width="30" customWidth="1"/>
    <col min="3" max="3" width="9.85546875" customWidth="1"/>
    <col min="4" max="4" width="10.28515625" customWidth="1"/>
    <col min="5" max="5" width="11.5703125" customWidth="1"/>
    <col min="6" max="6" width="12.42578125" customWidth="1"/>
    <col min="7" max="7" width="11.5703125" customWidth="1"/>
    <col min="8" max="8" width="16" customWidth="1"/>
    <col min="9" max="9" width="15.28515625" customWidth="1"/>
    <col min="10" max="10" width="13" customWidth="1"/>
    <col min="11" max="11" width="10.5703125" customWidth="1"/>
    <col min="12" max="12" width="20.140625" customWidth="1"/>
    <col min="13" max="13" width="20.28515625" customWidth="1"/>
  </cols>
  <sheetData>
    <row r="2" spans="1:11" ht="15.75" x14ac:dyDescent="0.25">
      <c r="E2" s="15" t="s">
        <v>153</v>
      </c>
    </row>
    <row r="3" spans="1:11" ht="15.75" x14ac:dyDescent="0.25">
      <c r="A3" s="1" t="s">
        <v>7</v>
      </c>
      <c r="B3" s="1" t="s">
        <v>25</v>
      </c>
      <c r="C3" s="1" t="s">
        <v>19</v>
      </c>
      <c r="D3" s="1" t="s">
        <v>14</v>
      </c>
      <c r="E3" s="1" t="s">
        <v>2</v>
      </c>
      <c r="F3" s="1" t="s">
        <v>3</v>
      </c>
      <c r="G3" s="1" t="s">
        <v>4</v>
      </c>
      <c r="H3" s="1" t="s">
        <v>142</v>
      </c>
      <c r="I3" s="1" t="s">
        <v>15</v>
      </c>
      <c r="J3" s="1" t="s">
        <v>5</v>
      </c>
      <c r="K3" s="1" t="s">
        <v>6</v>
      </c>
    </row>
    <row r="4" spans="1:11" x14ac:dyDescent="0.25">
      <c r="A4" s="6"/>
      <c r="B4" s="8" t="s">
        <v>148</v>
      </c>
      <c r="C4" s="14"/>
      <c r="D4" s="6"/>
      <c r="E4" s="11" t="s">
        <v>8</v>
      </c>
      <c r="F4" s="11" t="s">
        <v>9</v>
      </c>
      <c r="G4" s="11" t="s">
        <v>9</v>
      </c>
      <c r="H4" s="11"/>
      <c r="I4" s="11" t="s">
        <v>9</v>
      </c>
      <c r="J4" s="9"/>
      <c r="K4" s="6"/>
    </row>
    <row r="5" spans="1:11" x14ac:dyDescent="0.25">
      <c r="A5" s="6"/>
      <c r="B5" s="13" t="s">
        <v>10</v>
      </c>
      <c r="C5" s="6"/>
      <c r="D5" s="6"/>
      <c r="E5" s="22" t="s">
        <v>147</v>
      </c>
      <c r="F5" s="22" t="s">
        <v>154</v>
      </c>
      <c r="G5" s="22" t="s">
        <v>144</v>
      </c>
      <c r="H5" s="22"/>
      <c r="I5" s="22" t="s">
        <v>147</v>
      </c>
      <c r="J5" s="12"/>
      <c r="K5" s="11"/>
    </row>
    <row r="6" spans="1:11" ht="15.75" x14ac:dyDescent="0.25">
      <c r="A6" s="4">
        <v>1</v>
      </c>
      <c r="B6" s="1" t="s">
        <v>69</v>
      </c>
      <c r="C6" s="5">
        <v>8</v>
      </c>
      <c r="D6" s="4">
        <v>12</v>
      </c>
      <c r="E6" s="3">
        <v>0</v>
      </c>
      <c r="F6" s="3">
        <v>220</v>
      </c>
      <c r="G6" s="3">
        <f>10*Tabela13[[#This Row],[Nieob.]]</f>
        <v>120</v>
      </c>
      <c r="H6" s="3"/>
      <c r="I6" s="3">
        <f>Tabela13[[#This Row],[Przypis 2]]-Tabela13[[#This Row],[Odpis]]+Tabela13[[#This Row],[Zwrot odpisu]]</f>
        <v>100</v>
      </c>
      <c r="J6" s="2">
        <f>Tabela13[[#This Row],[Wpłata]]+Tabela13[[#This Row],[Przypis]]</f>
        <v>100</v>
      </c>
      <c r="K6" s="4">
        <v>101</v>
      </c>
    </row>
    <row r="7" spans="1:11" ht="15.75" x14ac:dyDescent="0.25">
      <c r="A7" s="4">
        <v>2</v>
      </c>
      <c r="B7" s="1" t="s">
        <v>70</v>
      </c>
      <c r="C7" s="4">
        <v>2</v>
      </c>
      <c r="D7" s="4">
        <v>18</v>
      </c>
      <c r="E7" s="3">
        <v>0</v>
      </c>
      <c r="F7" s="3">
        <v>220</v>
      </c>
      <c r="G7" s="3">
        <f>10*Tabela13[[#This Row],[Nieob.]]</f>
        <v>180</v>
      </c>
      <c r="H7" s="3"/>
      <c r="I7" s="3">
        <f>Tabela13[[#This Row],[Przypis 2]]-Tabela13[[#This Row],[Odpis]]+Tabela13[[#This Row],[Zwrot odpisu]]</f>
        <v>40</v>
      </c>
      <c r="J7" s="2">
        <f>Tabela13[[#This Row],[Wpłata]]+Tabela13[[#This Row],[Przypis]]</f>
        <v>40</v>
      </c>
      <c r="K7" s="4">
        <v>102</v>
      </c>
    </row>
    <row r="8" spans="1:11" ht="15.75" x14ac:dyDescent="0.25">
      <c r="A8" s="4">
        <v>3</v>
      </c>
      <c r="B8" s="1" t="s">
        <v>71</v>
      </c>
      <c r="C8" s="4">
        <v>13</v>
      </c>
      <c r="D8" s="4">
        <v>7</v>
      </c>
      <c r="E8" s="3">
        <v>0</v>
      </c>
      <c r="F8" s="3">
        <v>220</v>
      </c>
      <c r="G8" s="3">
        <f>10*Tabela13[[#This Row],[Nieob.]]</f>
        <v>70</v>
      </c>
      <c r="H8" s="3"/>
      <c r="I8" s="3">
        <f>Tabela13[[#This Row],[Przypis 2]]-Tabela13[[#This Row],[Odpis]]+Tabela13[[#This Row],[Zwrot odpisu]]</f>
        <v>150</v>
      </c>
      <c r="J8" s="2">
        <f>Tabela13[[#This Row],[Wpłata]]+Tabela13[[#This Row],[Przypis]]</f>
        <v>150</v>
      </c>
      <c r="K8" s="4">
        <v>103</v>
      </c>
    </row>
    <row r="9" spans="1:11" ht="15.75" x14ac:dyDescent="0.25">
      <c r="A9" s="4">
        <v>4</v>
      </c>
      <c r="B9" s="1" t="s">
        <v>72</v>
      </c>
      <c r="C9" s="10">
        <v>2</v>
      </c>
      <c r="D9" s="10">
        <v>18</v>
      </c>
      <c r="E9" s="3">
        <v>0</v>
      </c>
      <c r="F9" s="3">
        <v>220</v>
      </c>
      <c r="G9" s="3">
        <f>10*Tabela13[[#This Row],[Nieob.]]</f>
        <v>180</v>
      </c>
      <c r="H9" s="3"/>
      <c r="I9" s="3">
        <f>Tabela13[[#This Row],[Przypis 2]]-Tabela13[[#This Row],[Odpis]]+Tabela13[[#This Row],[Zwrot odpisu]]</f>
        <v>40</v>
      </c>
      <c r="J9" s="2">
        <f>Tabela13[[#This Row],[Wpłata]]+Tabela13[[#This Row],[Przypis]]</f>
        <v>40</v>
      </c>
      <c r="K9" s="4">
        <v>104</v>
      </c>
    </row>
    <row r="10" spans="1:11" ht="15.75" x14ac:dyDescent="0.25">
      <c r="A10" s="4">
        <v>5</v>
      </c>
      <c r="B10" s="1" t="s">
        <v>73</v>
      </c>
      <c r="C10" s="10">
        <v>19</v>
      </c>
      <c r="D10" s="10">
        <v>1</v>
      </c>
      <c r="E10" s="3">
        <v>0</v>
      </c>
      <c r="F10" s="3">
        <v>220</v>
      </c>
      <c r="G10" s="3">
        <f>10*Tabela13[[#This Row],[Nieob.]]</f>
        <v>10</v>
      </c>
      <c r="H10" s="3"/>
      <c r="I10" s="3">
        <f>Tabela13[[#This Row],[Przypis 2]]-Tabela13[[#This Row],[Odpis]]+Tabela13[[#This Row],[Zwrot odpisu]]</f>
        <v>210</v>
      </c>
      <c r="J10" s="2">
        <f>Tabela13[[#This Row],[Wpłata]]+Tabela13[[#This Row],[Przypis]]</f>
        <v>210</v>
      </c>
      <c r="K10" s="4">
        <v>105</v>
      </c>
    </row>
    <row r="11" spans="1:11" ht="15.75" x14ac:dyDescent="0.25">
      <c r="A11" s="4">
        <v>6</v>
      </c>
      <c r="B11" s="1" t="s">
        <v>74</v>
      </c>
      <c r="C11" s="4">
        <v>11</v>
      </c>
      <c r="D11" s="4">
        <v>9</v>
      </c>
      <c r="E11" s="3">
        <v>0</v>
      </c>
      <c r="F11" s="3">
        <v>220</v>
      </c>
      <c r="G11" s="3">
        <f>10*Tabela13[[#This Row],[Nieob.]]</f>
        <v>90</v>
      </c>
      <c r="H11" s="3"/>
      <c r="I11" s="3">
        <f>Tabela13[[#This Row],[Przypis 2]]-Tabela13[[#This Row],[Odpis]]+Tabela13[[#This Row],[Zwrot odpisu]]</f>
        <v>130</v>
      </c>
      <c r="J11" s="2">
        <f>Tabela13[[#This Row],[Wpłata]]+Tabela13[[#This Row],[Przypis]]</f>
        <v>130</v>
      </c>
      <c r="K11" s="4">
        <v>106</v>
      </c>
    </row>
    <row r="12" spans="1:11" ht="15.75" x14ac:dyDescent="0.25">
      <c r="A12" s="4">
        <v>7</v>
      </c>
      <c r="B12" s="1" t="s">
        <v>75</v>
      </c>
      <c r="C12" s="4">
        <v>12</v>
      </c>
      <c r="D12" s="4">
        <v>8</v>
      </c>
      <c r="E12" s="3">
        <v>0</v>
      </c>
      <c r="F12" s="3">
        <v>220</v>
      </c>
      <c r="G12" s="3">
        <f>10*Tabela13[[#This Row],[Nieob.]]</f>
        <v>80</v>
      </c>
      <c r="H12" s="3"/>
      <c r="I12" s="3">
        <f>Tabela13[[#This Row],[Przypis 2]]-Tabela13[[#This Row],[Odpis]]+Tabela13[[#This Row],[Zwrot odpisu]]</f>
        <v>140</v>
      </c>
      <c r="J12" s="2">
        <f>Tabela13[[#This Row],[Wpłata]]+Tabela13[[#This Row],[Przypis]]</f>
        <v>140</v>
      </c>
      <c r="K12" s="4">
        <v>107</v>
      </c>
    </row>
    <row r="13" spans="1:11" ht="15.75" x14ac:dyDescent="0.25">
      <c r="A13" s="4">
        <v>8</v>
      </c>
      <c r="B13" s="1" t="s">
        <v>76</v>
      </c>
      <c r="C13" s="4">
        <v>12</v>
      </c>
      <c r="D13" s="4">
        <v>8</v>
      </c>
      <c r="E13" s="3">
        <v>0</v>
      </c>
      <c r="F13" s="3">
        <v>220</v>
      </c>
      <c r="G13" s="3">
        <f>10*Tabela13[[#This Row],[Nieob.]]</f>
        <v>80</v>
      </c>
      <c r="H13" s="3"/>
      <c r="I13" s="3">
        <f>Tabela13[[#This Row],[Przypis 2]]-Tabela13[[#This Row],[Odpis]]+Tabela13[[#This Row],[Zwrot odpisu]]</f>
        <v>140</v>
      </c>
      <c r="J13" s="2">
        <f>Tabela13[[#This Row],[Wpłata]]+Tabela13[[#This Row],[Przypis]]</f>
        <v>140</v>
      </c>
      <c r="K13" s="4">
        <v>108</v>
      </c>
    </row>
    <row r="14" spans="1:11" ht="15.75" x14ac:dyDescent="0.25">
      <c r="A14" s="4">
        <v>9</v>
      </c>
      <c r="B14" s="1" t="s">
        <v>77</v>
      </c>
      <c r="C14" s="4">
        <v>0</v>
      </c>
      <c r="D14" s="4">
        <v>20</v>
      </c>
      <c r="E14" s="3">
        <v>0</v>
      </c>
      <c r="F14" s="3">
        <v>220</v>
      </c>
      <c r="G14" s="3">
        <f>10*Tabela13[[#This Row],[Nieob.]]</f>
        <v>200</v>
      </c>
      <c r="H14" s="3"/>
      <c r="I14" s="3">
        <f>Tabela13[[#This Row],[Przypis 2]]-Tabela13[[#This Row],[Odpis]]+Tabela13[[#This Row],[Zwrot odpisu]]</f>
        <v>20</v>
      </c>
      <c r="J14" s="2">
        <f>Tabela13[[#This Row],[Wpłata]]+Tabela13[[#This Row],[Przypis]]</f>
        <v>20</v>
      </c>
      <c r="K14" s="4">
        <v>109</v>
      </c>
    </row>
    <row r="15" spans="1:11" ht="15.75" x14ac:dyDescent="0.25">
      <c r="A15" s="4">
        <v>10</v>
      </c>
      <c r="B15" s="1" t="s">
        <v>78</v>
      </c>
      <c r="C15" s="4">
        <v>14</v>
      </c>
      <c r="D15" s="4">
        <v>6</v>
      </c>
      <c r="E15" s="3">
        <v>0</v>
      </c>
      <c r="F15" s="3">
        <v>220</v>
      </c>
      <c r="G15" s="3">
        <f>10*Tabela13[[#This Row],[Nieob.]]</f>
        <v>60</v>
      </c>
      <c r="H15" s="3"/>
      <c r="I15" s="3">
        <f>Tabela13[[#This Row],[Przypis 2]]-Tabela13[[#This Row],[Odpis]]+Tabela13[[#This Row],[Zwrot odpisu]]</f>
        <v>160</v>
      </c>
      <c r="J15" s="2">
        <f>Tabela13[[#This Row],[Wpłata]]+Tabela13[[#This Row],[Przypis]]</f>
        <v>160</v>
      </c>
      <c r="K15" s="4">
        <v>110</v>
      </c>
    </row>
    <row r="16" spans="1:11" ht="15.75" x14ac:dyDescent="0.25">
      <c r="A16" s="4">
        <v>11</v>
      </c>
      <c r="B16" s="1" t="s">
        <v>79</v>
      </c>
      <c r="C16" s="10">
        <v>14</v>
      </c>
      <c r="D16" s="10">
        <v>6</v>
      </c>
      <c r="E16" s="3">
        <v>0</v>
      </c>
      <c r="F16" s="3">
        <v>220</v>
      </c>
      <c r="G16" s="3">
        <f>10*Tabela13[[#This Row],[Nieob.]]</f>
        <v>60</v>
      </c>
      <c r="H16" s="3"/>
      <c r="I16" s="3">
        <f>Tabela13[[#This Row],[Przypis 2]]-Tabela13[[#This Row],[Odpis]]+Tabela13[[#This Row],[Zwrot odpisu]]</f>
        <v>160</v>
      </c>
      <c r="J16" s="2">
        <f>Tabela13[[#This Row],[Wpłata]]+Tabela13[[#This Row],[Przypis]]</f>
        <v>160</v>
      </c>
      <c r="K16" s="4">
        <v>111</v>
      </c>
    </row>
    <row r="17" spans="1:11" ht="15.75" x14ac:dyDescent="0.25">
      <c r="A17" s="4">
        <v>12</v>
      </c>
      <c r="B17" s="1" t="s">
        <v>80</v>
      </c>
      <c r="C17" s="10">
        <v>8</v>
      </c>
      <c r="D17" s="10">
        <v>12</v>
      </c>
      <c r="E17" s="3">
        <v>0</v>
      </c>
      <c r="F17" s="3">
        <v>220</v>
      </c>
      <c r="G17" s="3">
        <f>10*Tabela13[[#This Row],[Nieob.]]</f>
        <v>120</v>
      </c>
      <c r="H17" s="3"/>
      <c r="I17" s="3">
        <f>Tabela13[[#This Row],[Przypis 2]]-Tabela13[[#This Row],[Odpis]]+Tabela13[[#This Row],[Zwrot odpisu]]</f>
        <v>100</v>
      </c>
      <c r="J17" s="2">
        <f>Tabela13[[#This Row],[Wpłata]]+Tabela13[[#This Row],[Przypis]]</f>
        <v>100</v>
      </c>
      <c r="K17" s="4">
        <v>112</v>
      </c>
    </row>
    <row r="18" spans="1:11" ht="15.75" x14ac:dyDescent="0.25">
      <c r="A18" s="4">
        <v>13</v>
      </c>
      <c r="B18" s="1" t="s">
        <v>81</v>
      </c>
      <c r="C18" s="4">
        <v>9</v>
      </c>
      <c r="D18" s="4">
        <v>11</v>
      </c>
      <c r="E18" s="3">
        <v>0</v>
      </c>
      <c r="F18" s="3">
        <v>220</v>
      </c>
      <c r="G18" s="3">
        <f>10*Tabela13[[#This Row],[Nieob.]]</f>
        <v>110</v>
      </c>
      <c r="H18" s="3"/>
      <c r="I18" s="3">
        <f>Tabela13[[#This Row],[Przypis 2]]-Tabela13[[#This Row],[Odpis]]+Tabela13[[#This Row],[Zwrot odpisu]]</f>
        <v>110</v>
      </c>
      <c r="J18" s="2">
        <f>Tabela13[[#This Row],[Wpłata]]+Tabela13[[#This Row],[Przypis]]</f>
        <v>110</v>
      </c>
      <c r="K18" s="4">
        <v>113</v>
      </c>
    </row>
    <row r="19" spans="1:11" ht="15.75" x14ac:dyDescent="0.25">
      <c r="A19" s="4">
        <v>14</v>
      </c>
      <c r="B19" s="1" t="s">
        <v>82</v>
      </c>
      <c r="C19" s="4">
        <v>10</v>
      </c>
      <c r="D19" s="4">
        <v>10</v>
      </c>
      <c r="E19" s="3">
        <v>0</v>
      </c>
      <c r="F19" s="3">
        <v>220</v>
      </c>
      <c r="G19" s="3">
        <f>10*Tabela13[[#This Row],[Nieob.]]</f>
        <v>100</v>
      </c>
      <c r="H19" s="3"/>
      <c r="I19" s="3">
        <f>Tabela13[[#This Row],[Przypis 2]]-Tabela13[[#This Row],[Odpis]]+Tabela13[[#This Row],[Zwrot odpisu]]</f>
        <v>120</v>
      </c>
      <c r="J19" s="2">
        <f>Tabela13[[#This Row],[Wpłata]]+Tabela13[[#This Row],[Przypis]]</f>
        <v>120</v>
      </c>
      <c r="K19" s="4">
        <v>114</v>
      </c>
    </row>
    <row r="20" spans="1:11" ht="15.75" x14ac:dyDescent="0.25">
      <c r="A20" s="4">
        <v>15</v>
      </c>
      <c r="B20" s="1" t="s">
        <v>83</v>
      </c>
      <c r="C20" s="4">
        <v>0</v>
      </c>
      <c r="D20" s="4">
        <v>20</v>
      </c>
      <c r="E20" s="3">
        <v>0</v>
      </c>
      <c r="F20" s="3">
        <v>220</v>
      </c>
      <c r="G20" s="3">
        <f>10*Tabela13[[#This Row],[Nieob.]]</f>
        <v>200</v>
      </c>
      <c r="H20" s="3"/>
      <c r="I20" s="3">
        <f>Tabela13[[#This Row],[Przypis 2]]-Tabela13[[#This Row],[Odpis]]+Tabela13[[#This Row],[Zwrot odpisu]]</f>
        <v>20</v>
      </c>
      <c r="J20" s="2">
        <f>Tabela13[[#This Row],[Wpłata]]+Tabela13[[#This Row],[Przypis]]</f>
        <v>20</v>
      </c>
      <c r="K20" s="4">
        <v>115</v>
      </c>
    </row>
    <row r="21" spans="1:11" ht="15.75" x14ac:dyDescent="0.25">
      <c r="A21" s="4">
        <v>16</v>
      </c>
      <c r="B21" s="1" t="s">
        <v>84</v>
      </c>
      <c r="C21" s="4">
        <v>13</v>
      </c>
      <c r="D21" s="4">
        <v>7</v>
      </c>
      <c r="E21" s="3">
        <v>0</v>
      </c>
      <c r="F21" s="3">
        <v>220</v>
      </c>
      <c r="G21" s="3">
        <f>10*Tabela13[[#This Row],[Nieob.]]</f>
        <v>70</v>
      </c>
      <c r="H21" s="3"/>
      <c r="I21" s="3">
        <f>Tabela13[[#This Row],[Przypis 2]]-Tabela13[[#This Row],[Odpis]]+Tabela13[[#This Row],[Zwrot odpisu]]</f>
        <v>150</v>
      </c>
      <c r="J21" s="2">
        <f>Tabela13[[#This Row],[Wpłata]]+Tabela13[[#This Row],[Przypis]]</f>
        <v>150</v>
      </c>
      <c r="K21" s="4">
        <v>116</v>
      </c>
    </row>
    <row r="22" spans="1:11" ht="15.75" x14ac:dyDescent="0.25">
      <c r="A22" s="4">
        <v>17</v>
      </c>
      <c r="B22" s="1" t="s">
        <v>34</v>
      </c>
      <c r="C22" s="4">
        <v>0</v>
      </c>
      <c r="D22" s="4">
        <v>20</v>
      </c>
      <c r="E22" s="3">
        <v>0</v>
      </c>
      <c r="F22" s="3">
        <v>220</v>
      </c>
      <c r="G22" s="3">
        <f>10*Tabela13[[#This Row],[Nieob.]]</f>
        <v>200</v>
      </c>
      <c r="H22" s="3"/>
      <c r="I22" s="3">
        <f>Tabela13[[#This Row],[Przypis 2]]-Tabela13[[#This Row],[Odpis]]+Tabela13[[#This Row],[Zwrot odpisu]]</f>
        <v>20</v>
      </c>
      <c r="J22" s="2">
        <f>Tabela13[[#This Row],[Wpłata]]+Tabela13[[#This Row],[Przypis]]</f>
        <v>20</v>
      </c>
      <c r="K22" s="4">
        <v>117</v>
      </c>
    </row>
    <row r="23" spans="1:11" ht="15.75" x14ac:dyDescent="0.25">
      <c r="A23" s="4">
        <v>18</v>
      </c>
      <c r="B23" s="1" t="s">
        <v>85</v>
      </c>
      <c r="C23" s="4">
        <v>20</v>
      </c>
      <c r="D23" s="4">
        <v>0</v>
      </c>
      <c r="E23" s="3">
        <v>0</v>
      </c>
      <c r="F23" s="3">
        <v>220</v>
      </c>
      <c r="G23" s="3">
        <f>10*Tabela13[[#This Row],[Nieob.]]</f>
        <v>0</v>
      </c>
      <c r="H23" s="3"/>
      <c r="I23" s="3">
        <f>Tabela13[[#This Row],[Przypis 2]]-Tabela13[[#This Row],[Odpis]]+Tabela13[[#This Row],[Zwrot odpisu]]</f>
        <v>220</v>
      </c>
      <c r="J23" s="2">
        <f>Tabela13[[#This Row],[Wpłata]]+Tabela13[[#This Row],[Przypis]]</f>
        <v>220</v>
      </c>
      <c r="K23" s="4">
        <v>118</v>
      </c>
    </row>
    <row r="24" spans="1:11" ht="15.75" x14ac:dyDescent="0.25">
      <c r="A24" s="4">
        <v>19</v>
      </c>
      <c r="B24" s="1" t="s">
        <v>86</v>
      </c>
      <c r="C24" s="4">
        <v>19</v>
      </c>
      <c r="D24" s="4">
        <v>1</v>
      </c>
      <c r="E24" s="3">
        <v>0</v>
      </c>
      <c r="F24" s="3">
        <v>220</v>
      </c>
      <c r="G24" s="3">
        <f>10*Tabela13[[#This Row],[Nieob.]]</f>
        <v>10</v>
      </c>
      <c r="H24" s="3"/>
      <c r="I24" s="3">
        <f>Tabela13[[#This Row],[Przypis 2]]-Tabela13[[#This Row],[Odpis]]+Tabela13[[#This Row],[Zwrot odpisu]]</f>
        <v>210</v>
      </c>
      <c r="J24" s="2">
        <f>Tabela13[[#This Row],[Wpłata]]+Tabela13[[#This Row],[Przypis]]</f>
        <v>210</v>
      </c>
      <c r="K24" s="4">
        <v>119</v>
      </c>
    </row>
    <row r="25" spans="1:11" ht="15.75" x14ac:dyDescent="0.25">
      <c r="A25" s="4">
        <v>20</v>
      </c>
      <c r="B25" s="1" t="s">
        <v>87</v>
      </c>
      <c r="C25" s="4">
        <v>14</v>
      </c>
      <c r="D25" s="4">
        <v>6</v>
      </c>
      <c r="E25" s="3">
        <v>0</v>
      </c>
      <c r="F25" s="3">
        <v>220</v>
      </c>
      <c r="G25" s="3">
        <f>10*Tabela13[[#This Row],[Nieob.]]</f>
        <v>60</v>
      </c>
      <c r="H25" s="3"/>
      <c r="I25" s="3">
        <f>Tabela13[[#This Row],[Przypis 2]]-Tabela13[[#This Row],[Odpis]]+Tabela13[[#This Row],[Zwrot odpisu]]</f>
        <v>160</v>
      </c>
      <c r="J25" s="2">
        <f>Tabela13[[#This Row],[Wpłata]]+Tabela13[[#This Row],[Przypis]]</f>
        <v>160</v>
      </c>
      <c r="K25" s="4">
        <v>120</v>
      </c>
    </row>
    <row r="26" spans="1:11" ht="15.75" x14ac:dyDescent="0.25">
      <c r="A26" s="4">
        <v>21</v>
      </c>
      <c r="B26" s="1" t="s">
        <v>88</v>
      </c>
      <c r="C26" s="10">
        <v>9</v>
      </c>
      <c r="D26" s="10">
        <v>11</v>
      </c>
      <c r="E26" s="20">
        <v>0</v>
      </c>
      <c r="F26" s="3">
        <v>220</v>
      </c>
      <c r="G26" s="3">
        <f>10*Tabela13[[#This Row],[Nieob.]]</f>
        <v>110</v>
      </c>
      <c r="H26" s="3"/>
      <c r="I26" s="3">
        <f>Tabela13[[#This Row],[Przypis 2]]-Tabela13[[#This Row],[Odpis]]+Tabela13[[#This Row],[Zwrot odpisu]]</f>
        <v>110</v>
      </c>
      <c r="J26" s="2">
        <f>Tabela13[[#This Row],[Wpłata]]+Tabela13[[#This Row],[Przypis]]</f>
        <v>110</v>
      </c>
      <c r="K26" s="10">
        <v>121</v>
      </c>
    </row>
    <row r="27" spans="1:11" ht="15.75" x14ac:dyDescent="0.25">
      <c r="A27" s="4">
        <v>22</v>
      </c>
      <c r="B27" s="1" t="s">
        <v>35</v>
      </c>
      <c r="C27" s="4">
        <v>5</v>
      </c>
      <c r="D27" s="4">
        <v>15</v>
      </c>
      <c r="E27" s="3">
        <v>0</v>
      </c>
      <c r="F27" s="3">
        <v>220</v>
      </c>
      <c r="G27" s="3">
        <f>10*Tabela13[[#This Row],[Nieob.]]</f>
        <v>150</v>
      </c>
      <c r="H27" s="3"/>
      <c r="I27" s="3">
        <f>Tabela13[[#This Row],[Przypis 2]]-Tabela13[[#This Row],[Odpis]]+Tabela13[[#This Row],[Zwrot odpisu]]</f>
        <v>70</v>
      </c>
      <c r="J27" s="2">
        <f>Tabela13[[#This Row],[Wpłata]]+Tabela13[[#This Row],[Przypis]]</f>
        <v>70</v>
      </c>
      <c r="K27" s="4">
        <v>122</v>
      </c>
    </row>
    <row r="28" spans="1:11" ht="15.75" x14ac:dyDescent="0.25">
      <c r="A28" s="4">
        <v>23</v>
      </c>
      <c r="B28" s="1" t="s">
        <v>89</v>
      </c>
      <c r="C28" s="4">
        <v>2</v>
      </c>
      <c r="D28" s="4">
        <v>18</v>
      </c>
      <c r="E28" s="3">
        <v>0</v>
      </c>
      <c r="F28" s="3">
        <v>220</v>
      </c>
      <c r="G28" s="3">
        <f>10*Tabela13[[#This Row],[Nieob.]]</f>
        <v>180</v>
      </c>
      <c r="H28" s="3"/>
      <c r="I28" s="3">
        <f>Tabela13[[#This Row],[Przypis 2]]-Tabela13[[#This Row],[Odpis]]+Tabela13[[#This Row],[Zwrot odpisu]]</f>
        <v>40</v>
      </c>
      <c r="J28" s="2">
        <f>Tabela13[[#This Row],[Wpłata]]+Tabela13[[#This Row],[Przypis]]</f>
        <v>40</v>
      </c>
      <c r="K28" s="4">
        <v>123</v>
      </c>
    </row>
    <row r="29" spans="1:11" ht="15.75" x14ac:dyDescent="0.25">
      <c r="A29" s="4">
        <v>24</v>
      </c>
      <c r="B29" s="1" t="s">
        <v>90</v>
      </c>
      <c r="C29" s="4">
        <v>6</v>
      </c>
      <c r="D29" s="4">
        <v>14</v>
      </c>
      <c r="E29" s="3">
        <v>0</v>
      </c>
      <c r="F29" s="3">
        <v>220</v>
      </c>
      <c r="G29" s="3">
        <f>10*Tabela13[[#This Row],[Nieob.]]</f>
        <v>140</v>
      </c>
      <c r="H29" s="3"/>
      <c r="I29" s="3">
        <f>Tabela13[[#This Row],[Przypis 2]]-Tabela13[[#This Row],[Odpis]]+Tabela13[[#This Row],[Zwrot odpisu]]</f>
        <v>80</v>
      </c>
      <c r="J29" s="2">
        <f>Tabela13[[#This Row],[Wpłata]]+Tabela13[[#This Row],[Przypis]]</f>
        <v>80</v>
      </c>
      <c r="K29" s="4">
        <v>124</v>
      </c>
    </row>
    <row r="30" spans="1:11" ht="15.75" x14ac:dyDescent="0.25">
      <c r="A30" s="4">
        <v>25</v>
      </c>
      <c r="B30" s="1" t="s">
        <v>91</v>
      </c>
      <c r="C30" s="4">
        <v>9</v>
      </c>
      <c r="D30" s="4">
        <v>11</v>
      </c>
      <c r="E30" s="3">
        <v>0</v>
      </c>
      <c r="F30" s="3">
        <v>220</v>
      </c>
      <c r="G30" s="3">
        <f>10*Tabela13[[#This Row],[Nieob.]]</f>
        <v>110</v>
      </c>
      <c r="H30" s="3"/>
      <c r="I30" s="3">
        <f>Tabela13[[#This Row],[Przypis 2]]-Tabela13[[#This Row],[Odpis]]+Tabela13[[#This Row],[Zwrot odpisu]]</f>
        <v>110</v>
      </c>
      <c r="J30" s="2">
        <f>Tabela13[[#This Row],[Wpłata]]+Tabela13[[#This Row],[Przypis]]</f>
        <v>110</v>
      </c>
      <c r="K30" s="4">
        <v>125</v>
      </c>
    </row>
    <row r="31" spans="1:11" ht="15.75" x14ac:dyDescent="0.25">
      <c r="A31" s="4">
        <v>26</v>
      </c>
      <c r="B31" s="1" t="s">
        <v>92</v>
      </c>
      <c r="C31" s="4">
        <v>9</v>
      </c>
      <c r="D31" s="4">
        <v>11</v>
      </c>
      <c r="E31" s="3">
        <v>0</v>
      </c>
      <c r="F31" s="3">
        <v>220</v>
      </c>
      <c r="G31" s="3">
        <f>10*Tabela13[[#This Row],[Nieob.]]</f>
        <v>110</v>
      </c>
      <c r="H31" s="3"/>
      <c r="I31" s="3">
        <f>Tabela13[[#This Row],[Przypis 2]]-Tabela13[[#This Row],[Odpis]]+Tabela13[[#This Row],[Zwrot odpisu]]</f>
        <v>110</v>
      </c>
      <c r="J31" s="2">
        <f>Tabela13[[#This Row],[Wpłata]]+Tabela13[[#This Row],[Przypis]]</f>
        <v>110</v>
      </c>
      <c r="K31" s="4">
        <v>126</v>
      </c>
    </row>
    <row r="32" spans="1:11" ht="15.75" x14ac:dyDescent="0.25">
      <c r="A32" s="1"/>
      <c r="B32" s="1" t="s">
        <v>5</v>
      </c>
      <c r="C32" s="4">
        <f t="shared" ref="C32:D32" si="0">SUM(C6:C31)</f>
        <v>240</v>
      </c>
      <c r="D32" s="4">
        <f t="shared" si="0"/>
        <v>280</v>
      </c>
      <c r="E32" s="2">
        <f>SUM(E6:E31)</f>
        <v>0</v>
      </c>
      <c r="F32" s="2">
        <f>SUM(F6:F31)</f>
        <v>5720</v>
      </c>
      <c r="G32" s="2">
        <f>SUM(G6:G31)</f>
        <v>2800</v>
      </c>
      <c r="H32" s="2">
        <f>SUM(H5:H31)</f>
        <v>0</v>
      </c>
      <c r="I32" s="2">
        <f>SUM(I6:I31)</f>
        <v>2920</v>
      </c>
      <c r="J32" s="2">
        <f>SUM(J6:J31)</f>
        <v>2920</v>
      </c>
      <c r="K32" s="1"/>
    </row>
    <row r="33" spans="2:6" ht="15.75" x14ac:dyDescent="0.25">
      <c r="C33" s="1"/>
      <c r="D33" s="1"/>
      <c r="E33" s="1"/>
      <c r="F33" s="1"/>
    </row>
    <row r="34" spans="2:6" ht="15.75" x14ac:dyDescent="0.25">
      <c r="B34" s="1"/>
    </row>
    <row r="35" spans="2:6" ht="15.75" x14ac:dyDescent="0.25">
      <c r="B35" s="1" t="s">
        <v>16</v>
      </c>
      <c r="E35" s="1" t="s">
        <v>17</v>
      </c>
    </row>
    <row r="36" spans="2:6" x14ac:dyDescent="0.25">
      <c r="B36" s="23">
        <v>46076</v>
      </c>
    </row>
  </sheetData>
  <pageMargins left="0.7" right="0.7" top="0.75" bottom="0.75" header="0.3" footer="0.3"/>
  <pageSetup paperSize="9" scale="79" orientation="landscape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 III</vt:lpstr>
      <vt:lpstr>GR II</vt:lpstr>
      <vt:lpstr>GR IV</vt:lpstr>
      <vt:lpstr>GR 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2026-03-02T09:23:06Z</dcterms:modified>
</cp:coreProperties>
</file>